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A8E40F0F-6C6A-42FD-8F53-6ED86C7AD2A6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  <sheet name="Argentina" sheetId="2" r:id="rId3"/>
    <sheet name="Argentina_Quarterly" sheetId="1" r:id="rId4"/>
    <sheet name="Chile" sheetId="9" r:id="rId5"/>
    <sheet name="Chile_Quarterly" sheetId="10" r:id="rId6"/>
    <sheet name="Colombia" sheetId="15" r:id="rId7"/>
    <sheet name="Colombia_Quarterly" sheetId="16" r:id="rId8"/>
    <sheet name="Mexico" sheetId="5" r:id="rId9"/>
    <sheet name="Mexico_Quarterly" sheetId="6" r:id="rId10"/>
    <sheet name="Peru" sheetId="3" r:id="rId11"/>
    <sheet name="Peru_Quarterly" sheetId="4" r:id="rId12"/>
    <sheet name="Paraguay" sheetId="7" r:id="rId13"/>
    <sheet name="Paraguay_Quarterly" sheetId="8" r:id="rId14"/>
    <sheet name="Uruguay" sheetId="13" r:id="rId15"/>
    <sheet name="Uruguay_Quarterly" sheetId="14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13" i="6" l="1"/>
  <c r="M112" i="6"/>
  <c r="M114" i="6"/>
  <c r="A155" i="16" l="1"/>
  <c r="A155" i="10"/>
  <c r="M112" i="1" l="1"/>
  <c r="M113" i="1"/>
  <c r="M114" i="1"/>
  <c r="M158" i="4"/>
  <c r="M157" i="4"/>
  <c r="M156" i="4"/>
  <c r="A156" i="16"/>
  <c r="A156" i="10"/>
  <c r="A157" i="16" l="1"/>
  <c r="A157" i="10"/>
  <c r="M156" i="16" l="1"/>
  <c r="A158" i="16"/>
  <c r="M156" i="10"/>
  <c r="A158" i="10"/>
  <c r="M157" i="16" l="1"/>
  <c r="M157" i="10"/>
  <c r="M158" i="16" l="1"/>
  <c r="M158" i="10"/>
  <c r="A135" i="16" l="1"/>
  <c r="A135" i="10"/>
  <c r="A136" i="16" l="1"/>
  <c r="A136" i="10"/>
  <c r="A137" i="16" l="1"/>
  <c r="A137" i="10"/>
  <c r="A138" i="16" l="1"/>
  <c r="A138" i="10"/>
  <c r="A139" i="16" l="1"/>
  <c r="A139" i="10"/>
  <c r="A140" i="16" l="1"/>
  <c r="A140" i="10"/>
  <c r="A141" i="16" l="1"/>
  <c r="A141" i="10"/>
  <c r="A142" i="16" l="1"/>
  <c r="A142" i="10"/>
  <c r="A143" i="16" l="1"/>
  <c r="A143" i="10"/>
  <c r="A144" i="16" l="1"/>
  <c r="A144" i="10"/>
  <c r="A145" i="16" l="1"/>
  <c r="A145" i="10"/>
  <c r="A146" i="16" l="1"/>
  <c r="A146" i="10"/>
  <c r="A147" i="16" l="1"/>
  <c r="A147" i="10"/>
  <c r="A148" i="16" l="1"/>
  <c r="A148" i="10"/>
  <c r="A149" i="16" l="1"/>
  <c r="A149" i="10"/>
  <c r="A150" i="16" l="1"/>
  <c r="A150" i="10"/>
  <c r="A151" i="16" l="1"/>
  <c r="A151" i="10"/>
  <c r="A152" i="16" l="1"/>
  <c r="A152" i="10"/>
  <c r="A153" i="16" l="1"/>
  <c r="A153" i="10"/>
  <c r="A154" i="16" l="1"/>
  <c r="A154" i="10"/>
  <c r="N113" i="1" l="1"/>
  <c r="N111" i="1"/>
  <c r="N112" i="1"/>
  <c r="F114" i="6" l="1"/>
  <c r="E113" i="6"/>
  <c r="D113" i="6"/>
  <c r="D114" i="6"/>
  <c r="D111" i="6"/>
  <c r="D112" i="6"/>
  <c r="E114" i="6"/>
  <c r="F111" i="6"/>
  <c r="F112" i="6"/>
  <c r="E111" i="6"/>
  <c r="F113" i="6"/>
  <c r="E112" i="6"/>
  <c r="D155" i="16"/>
  <c r="F155" i="16"/>
  <c r="D156" i="16"/>
  <c r="D157" i="16"/>
  <c r="D158" i="16"/>
  <c r="E158" i="16"/>
  <c r="E158" i="4"/>
  <c r="D155" i="4"/>
  <c r="D156" i="4"/>
  <c r="D158" i="4"/>
  <c r="D157" i="4"/>
  <c r="F155" i="4"/>
  <c r="E112" i="1"/>
  <c r="F113" i="1"/>
  <c r="F153" i="16"/>
  <c r="E156" i="16"/>
  <c r="F157" i="16"/>
  <c r="F114" i="1"/>
  <c r="E113" i="1"/>
  <c r="E156" i="10"/>
  <c r="F157" i="10"/>
  <c r="E114" i="1"/>
  <c r="D114" i="1"/>
  <c r="D112" i="1"/>
  <c r="D111" i="1"/>
  <c r="F111" i="1"/>
  <c r="D113" i="1"/>
  <c r="E155" i="4"/>
  <c r="F156" i="4"/>
  <c r="E155" i="10"/>
  <c r="F156" i="10"/>
  <c r="E155" i="16"/>
  <c r="F156" i="16"/>
  <c r="F155" i="10"/>
  <c r="D155" i="10"/>
  <c r="D156" i="10"/>
  <c r="D157" i="10"/>
  <c r="D158" i="10"/>
  <c r="E158" i="10"/>
  <c r="E156" i="4"/>
  <c r="F157" i="4"/>
  <c r="E111" i="1"/>
  <c r="F112" i="1"/>
  <c r="E157" i="16"/>
  <c r="F158" i="16"/>
  <c r="E157" i="4"/>
  <c r="F158" i="4"/>
  <c r="E157" i="10"/>
  <c r="F158" i="10"/>
  <c r="F152" i="4"/>
  <c r="F154" i="10"/>
  <c r="F109" i="1"/>
  <c r="F110" i="6"/>
  <c r="M108" i="1"/>
  <c r="E99" i="10"/>
  <c r="F96" i="10"/>
  <c r="F85" i="16"/>
  <c r="E88" i="16"/>
  <c r="F74" i="6"/>
  <c r="E77" i="6"/>
  <c r="D31" i="6"/>
  <c r="D33" i="6"/>
  <c r="D34" i="6"/>
  <c r="F31" i="6"/>
  <c r="D32" i="6"/>
  <c r="E34" i="6"/>
  <c r="F132" i="4"/>
  <c r="E135" i="4"/>
  <c r="F65" i="1"/>
  <c r="E68" i="1"/>
  <c r="F104" i="4"/>
  <c r="E107" i="4"/>
  <c r="F108" i="6"/>
  <c r="F50" i="6"/>
  <c r="E53" i="6"/>
  <c r="F101" i="16"/>
  <c r="E104" i="16"/>
  <c r="D79" i="6"/>
  <c r="E82" i="6"/>
  <c r="D82" i="6"/>
  <c r="D81" i="6"/>
  <c r="D80" i="6"/>
  <c r="F79" i="6"/>
  <c r="F85" i="6"/>
  <c r="E88" i="6"/>
  <c r="E66" i="6"/>
  <c r="D63" i="6"/>
  <c r="F63" i="6"/>
  <c r="D64" i="6"/>
  <c r="D65" i="6"/>
  <c r="D66" i="6"/>
  <c r="D50" i="6"/>
  <c r="E50" i="6"/>
  <c r="D48" i="6"/>
  <c r="D47" i="6"/>
  <c r="D49" i="6"/>
  <c r="F47" i="6"/>
  <c r="D81" i="4"/>
  <c r="D80" i="4"/>
  <c r="F79" i="4"/>
  <c r="D82" i="4"/>
  <c r="E82" i="4"/>
  <c r="D79" i="4"/>
  <c r="F140" i="16"/>
  <c r="E143" i="16"/>
  <c r="F88" i="6"/>
  <c r="E91" i="6"/>
  <c r="E95" i="6"/>
  <c r="F92" i="6"/>
  <c r="E59" i="1"/>
  <c r="F56" i="1"/>
  <c r="F13" i="6"/>
  <c r="E16" i="6"/>
  <c r="F153" i="4"/>
  <c r="E132" i="16"/>
  <c r="F129" i="16"/>
  <c r="F97" i="10"/>
  <c r="E100" i="10"/>
  <c r="E91" i="4"/>
  <c r="F88" i="4"/>
  <c r="F144" i="16"/>
  <c r="E147" i="16"/>
  <c r="F44" i="1"/>
  <c r="E47" i="1"/>
  <c r="E27" i="6"/>
  <c r="F24" i="6"/>
  <c r="F21" i="1"/>
  <c r="E24" i="1"/>
  <c r="D53" i="6"/>
  <c r="F51" i="6"/>
  <c r="E54" i="6"/>
  <c r="D51" i="6"/>
  <c r="D52" i="6"/>
  <c r="D54" i="6"/>
  <c r="F54" i="1"/>
  <c r="E57" i="1"/>
  <c r="E94" i="4"/>
  <c r="D91" i="4"/>
  <c r="D93" i="4"/>
  <c r="F91" i="4"/>
  <c r="D94" i="4"/>
  <c r="D92" i="4"/>
  <c r="D7" i="10"/>
  <c r="F7" i="10"/>
  <c r="D8" i="10"/>
  <c r="D9" i="10"/>
  <c r="D10" i="10"/>
  <c r="E10" i="10"/>
  <c r="F148" i="10"/>
  <c r="E63" i="4"/>
  <c r="F60" i="4"/>
  <c r="F82" i="6"/>
  <c r="E85" i="6"/>
  <c r="E64" i="10"/>
  <c r="F61" i="10"/>
  <c r="E41" i="10"/>
  <c r="F38" i="10"/>
  <c r="D39" i="6"/>
  <c r="E42" i="6"/>
  <c r="D40" i="6"/>
  <c r="F39" i="6"/>
  <c r="D42" i="6"/>
  <c r="D41" i="6"/>
  <c r="F77" i="1"/>
  <c r="E80" i="1"/>
  <c r="F154" i="4"/>
  <c r="F102" i="1"/>
  <c r="E105" i="1"/>
  <c r="F146" i="16"/>
  <c r="E149" i="16"/>
  <c r="F149" i="4"/>
  <c r="E152" i="4"/>
  <c r="F60" i="6"/>
  <c r="E63" i="6"/>
  <c r="F37" i="6"/>
  <c r="E40" i="6"/>
  <c r="F61" i="4"/>
  <c r="E64" i="4"/>
  <c r="E148" i="4"/>
  <c r="F145" i="4"/>
  <c r="D134" i="10"/>
  <c r="F131" i="10"/>
  <c r="D132" i="10"/>
  <c r="D131" i="10"/>
  <c r="D133" i="10"/>
  <c r="E134" i="10"/>
  <c r="E96" i="10"/>
  <c r="F93" i="10"/>
  <c r="F84" i="4"/>
  <c r="E87" i="4"/>
  <c r="D143" i="4"/>
  <c r="D146" i="4"/>
  <c r="D145" i="4"/>
  <c r="F143" i="4"/>
  <c r="E146" i="4"/>
  <c r="D144" i="4"/>
  <c r="F93" i="16"/>
  <c r="E96" i="16"/>
  <c r="F69" i="4"/>
  <c r="E72" i="4"/>
  <c r="F126" i="10"/>
  <c r="E129" i="10"/>
  <c r="F56" i="6"/>
  <c r="E59" i="6"/>
  <c r="F72" i="10"/>
  <c r="E75" i="10"/>
  <c r="D79" i="16"/>
  <c r="D81" i="16"/>
  <c r="F79" i="16"/>
  <c r="D80" i="16"/>
  <c r="D82" i="16"/>
  <c r="E82" i="16"/>
  <c r="E92" i="4"/>
  <c r="F89" i="4"/>
  <c r="F57" i="4"/>
  <c r="E60" i="4"/>
  <c r="F135" i="10"/>
  <c r="D135" i="10"/>
  <c r="D136" i="10"/>
  <c r="D137" i="10"/>
  <c r="E138" i="10"/>
  <c r="D138" i="10"/>
  <c r="F94" i="6"/>
  <c r="E97" i="6"/>
  <c r="F129" i="4"/>
  <c r="E132" i="4"/>
  <c r="E67" i="1"/>
  <c r="F64" i="1"/>
  <c r="F25" i="6"/>
  <c r="E28" i="6"/>
  <c r="F114" i="10"/>
  <c r="E117" i="10"/>
  <c r="D101" i="6"/>
  <c r="D102" i="6"/>
  <c r="D99" i="6"/>
  <c r="D100" i="6"/>
  <c r="F99" i="6"/>
  <c r="E102" i="6"/>
  <c r="E33" i="10"/>
  <c r="F30" i="10"/>
  <c r="F90" i="16"/>
  <c r="E93" i="16"/>
  <c r="E43" i="10"/>
  <c r="F40" i="10"/>
  <c r="F142" i="10"/>
  <c r="D85" i="10"/>
  <c r="D84" i="10"/>
  <c r="D83" i="10"/>
  <c r="D86" i="10"/>
  <c r="E86" i="10"/>
  <c r="F83" i="10"/>
  <c r="E88" i="10"/>
  <c r="F85" i="10"/>
  <c r="D143" i="16"/>
  <c r="F143" i="16"/>
  <c r="D144" i="16"/>
  <c r="D145" i="16"/>
  <c r="D146" i="16"/>
  <c r="E146" i="16"/>
  <c r="F121" i="4"/>
  <c r="E124" i="4"/>
  <c r="E117" i="16"/>
  <c r="F114" i="16"/>
  <c r="E83" i="16"/>
  <c r="F80" i="16"/>
  <c r="F105" i="4"/>
  <c r="E108" i="4"/>
  <c r="F22" i="10"/>
  <c r="E25" i="10"/>
  <c r="E51" i="1"/>
  <c r="F48" i="1"/>
  <c r="E24" i="10"/>
  <c r="F21" i="10"/>
  <c r="D59" i="1"/>
  <c r="D61" i="1"/>
  <c r="F59" i="1"/>
  <c r="D62" i="1"/>
  <c r="E62" i="1"/>
  <c r="D60" i="1"/>
  <c r="F67" i="4"/>
  <c r="D68" i="4"/>
  <c r="E70" i="4"/>
  <c r="D69" i="4"/>
  <c r="D67" i="4"/>
  <c r="D70" i="4"/>
  <c r="F105" i="16"/>
  <c r="E108" i="16"/>
  <c r="F39" i="1"/>
  <c r="E42" i="1"/>
  <c r="D41" i="1"/>
  <c r="D40" i="1"/>
  <c r="D42" i="1"/>
  <c r="D39" i="1"/>
  <c r="E91" i="16"/>
  <c r="F88" i="16"/>
  <c r="E40" i="10"/>
  <c r="F37" i="10"/>
  <c r="F100" i="6"/>
  <c r="E103" i="6"/>
  <c r="F72" i="6"/>
  <c r="E75" i="6"/>
  <c r="F150" i="16"/>
  <c r="E153" i="16"/>
  <c r="E93" i="10"/>
  <c r="F90" i="10"/>
  <c r="E73" i="16"/>
  <c r="F70" i="16"/>
  <c r="F137" i="10"/>
  <c r="E140" i="10"/>
  <c r="D22" i="6"/>
  <c r="D19" i="6"/>
  <c r="D20" i="6"/>
  <c r="E22" i="6"/>
  <c r="D21" i="6"/>
  <c r="F19" i="6"/>
  <c r="F96" i="6"/>
  <c r="E99" i="6"/>
  <c r="E147" i="10"/>
  <c r="D147" i="10"/>
  <c r="F147" i="10"/>
  <c r="D148" i="10"/>
  <c r="D149" i="10"/>
  <c r="E150" i="10"/>
  <c r="D150" i="10"/>
  <c r="E71" i="6"/>
  <c r="F68" i="6"/>
  <c r="F154" i="16"/>
  <c r="F132" i="16"/>
  <c r="E135" i="16"/>
  <c r="E104" i="4"/>
  <c r="F101" i="4"/>
  <c r="D29" i="10"/>
  <c r="F27" i="10"/>
  <c r="D27" i="10"/>
  <c r="D30" i="10"/>
  <c r="D28" i="10"/>
  <c r="E30" i="10"/>
  <c r="F66" i="1"/>
  <c r="E69" i="1"/>
  <c r="D113" i="16"/>
  <c r="F111" i="16"/>
  <c r="D114" i="16"/>
  <c r="D112" i="16"/>
  <c r="D111" i="16"/>
  <c r="E114" i="16"/>
  <c r="E81" i="10"/>
  <c r="F78" i="10"/>
  <c r="E91" i="1"/>
  <c r="F88" i="1"/>
  <c r="D93" i="6"/>
  <c r="D91" i="6"/>
  <c r="E94" i="6"/>
  <c r="D92" i="6"/>
  <c r="F91" i="6"/>
  <c r="D94" i="6"/>
  <c r="E99" i="1"/>
  <c r="F96" i="1"/>
  <c r="F74" i="1"/>
  <c r="E77" i="1"/>
  <c r="E68" i="6"/>
  <c r="F65" i="6"/>
  <c r="E79" i="4"/>
  <c r="F76" i="4"/>
  <c r="F33" i="6"/>
  <c r="E36" i="6"/>
  <c r="F109" i="4"/>
  <c r="E112" i="4"/>
  <c r="F29" i="6"/>
  <c r="E32" i="6"/>
  <c r="F94" i="10"/>
  <c r="E97" i="10"/>
  <c r="F28" i="6"/>
  <c r="E31" i="6"/>
  <c r="F135" i="16"/>
  <c r="D135" i="16"/>
  <c r="D136" i="16"/>
  <c r="D137" i="16"/>
  <c r="E138" i="16"/>
  <c r="D138" i="16"/>
  <c r="D132" i="16"/>
  <c r="E134" i="16"/>
  <c r="F131" i="16"/>
  <c r="D133" i="16"/>
  <c r="D134" i="16"/>
  <c r="D131" i="16"/>
  <c r="F63" i="1"/>
  <c r="D63" i="1"/>
  <c r="D66" i="1"/>
  <c r="D65" i="1"/>
  <c r="D64" i="1"/>
  <c r="E66" i="1"/>
  <c r="F57" i="6"/>
  <c r="E60" i="6"/>
  <c r="D61" i="10"/>
  <c r="D62" i="10"/>
  <c r="E62" i="10"/>
  <c r="D59" i="10"/>
  <c r="D60" i="10"/>
  <c r="F59" i="10"/>
  <c r="E20" i="6"/>
  <c r="F17" i="6"/>
  <c r="F104" i="1"/>
  <c r="E107" i="1"/>
  <c r="E100" i="16"/>
  <c r="F97" i="16"/>
  <c r="D72" i="4"/>
  <c r="F71" i="4"/>
  <c r="D74" i="4"/>
  <c r="E74" i="4"/>
  <c r="D73" i="4"/>
  <c r="D71" i="4"/>
  <c r="E63" i="10"/>
  <c r="F60" i="10"/>
  <c r="F45" i="6"/>
  <c r="E48" i="6"/>
  <c r="F8" i="10"/>
  <c r="E11" i="10"/>
  <c r="F25" i="10"/>
  <c r="E28" i="10"/>
  <c r="D57" i="4"/>
  <c r="E58" i="4"/>
  <c r="D56" i="4"/>
  <c r="D58" i="4"/>
  <c r="D55" i="4"/>
  <c r="F55" i="4"/>
  <c r="F14" i="6"/>
  <c r="E17" i="6"/>
  <c r="E11" i="6"/>
  <c r="F8" i="6"/>
  <c r="D34" i="10"/>
  <c r="F31" i="10"/>
  <c r="D31" i="10"/>
  <c r="D33" i="10"/>
  <c r="E34" i="10"/>
  <c r="D32" i="10"/>
  <c r="F78" i="6"/>
  <c r="E81" i="6"/>
  <c r="F104" i="6"/>
  <c r="E107" i="6"/>
  <c r="F139" i="4"/>
  <c r="D141" i="4"/>
  <c r="D139" i="4"/>
  <c r="E142" i="4"/>
  <c r="D142" i="4"/>
  <c r="D140" i="4"/>
  <c r="F140" i="10"/>
  <c r="E143" i="10"/>
  <c r="D27" i="1"/>
  <c r="D30" i="1"/>
  <c r="E30" i="1"/>
  <c r="D29" i="1"/>
  <c r="D28" i="1"/>
  <c r="F27" i="1"/>
  <c r="E73" i="4"/>
  <c r="F70" i="4"/>
  <c r="F78" i="16"/>
  <c r="E81" i="16"/>
  <c r="F87" i="1"/>
  <c r="E90" i="1"/>
  <c r="D87" i="1"/>
  <c r="D90" i="1"/>
  <c r="D89" i="1"/>
  <c r="D88" i="1"/>
  <c r="F49" i="1"/>
  <c r="E52" i="1"/>
  <c r="F84" i="10"/>
  <c r="E87" i="10"/>
  <c r="F87" i="10"/>
  <c r="D88" i="10"/>
  <c r="D90" i="10"/>
  <c r="E90" i="10"/>
  <c r="D89" i="10"/>
  <c r="D87" i="10"/>
  <c r="E77" i="4"/>
  <c r="F74" i="4"/>
  <c r="E109" i="1"/>
  <c r="F106" i="1"/>
  <c r="F90" i="1"/>
  <c r="E93" i="1"/>
  <c r="F94" i="1"/>
  <c r="E97" i="1"/>
  <c r="E145" i="4"/>
  <c r="F142" i="4"/>
  <c r="E128" i="16"/>
  <c r="F125" i="16"/>
  <c r="F77" i="6"/>
  <c r="E80" i="6"/>
  <c r="D35" i="6"/>
  <c r="D38" i="6"/>
  <c r="E38" i="6"/>
  <c r="D36" i="6"/>
  <c r="F35" i="6"/>
  <c r="D37" i="6"/>
  <c r="D64" i="4"/>
  <c r="F63" i="4"/>
  <c r="E66" i="4"/>
  <c r="D65" i="4"/>
  <c r="D63" i="4"/>
  <c r="D66" i="4"/>
  <c r="F101" i="1"/>
  <c r="E104" i="1"/>
  <c r="E145" i="10"/>
  <c r="F145" i="10"/>
  <c r="E148" i="10"/>
  <c r="F79" i="1"/>
  <c r="D81" i="1"/>
  <c r="D79" i="1"/>
  <c r="E82" i="1"/>
  <c r="D82" i="1"/>
  <c r="D80" i="1"/>
  <c r="D105" i="16"/>
  <c r="D106" i="16"/>
  <c r="F103" i="16"/>
  <c r="D104" i="16"/>
  <c r="D103" i="16"/>
  <c r="E106" i="16"/>
  <c r="F107" i="4"/>
  <c r="D110" i="4"/>
  <c r="E110" i="4"/>
  <c r="D107" i="4"/>
  <c r="D109" i="4"/>
  <c r="D108" i="4"/>
  <c r="D51" i="1"/>
  <c r="D53" i="1"/>
  <c r="F51" i="1"/>
  <c r="D52" i="1"/>
  <c r="D54" i="1"/>
  <c r="E54" i="1"/>
  <c r="E37" i="6"/>
  <c r="F34" i="6"/>
  <c r="D79" i="10"/>
  <c r="D81" i="10"/>
  <c r="F79" i="10"/>
  <c r="D82" i="10"/>
  <c r="E82" i="10"/>
  <c r="D80" i="10"/>
  <c r="F92" i="4"/>
  <c r="E95" i="4"/>
  <c r="E94" i="10"/>
  <c r="D94" i="10"/>
  <c r="D91" i="10"/>
  <c r="D93" i="10"/>
  <c r="F91" i="10"/>
  <c r="D92" i="10"/>
  <c r="E74" i="16"/>
  <c r="D71" i="16"/>
  <c r="D73" i="16"/>
  <c r="F71" i="16"/>
  <c r="D72" i="16"/>
  <c r="D74" i="16"/>
  <c r="E131" i="10"/>
  <c r="F128" i="10"/>
  <c r="E131" i="4"/>
  <c r="F128" i="4"/>
  <c r="F64" i="16"/>
  <c r="E67" i="16"/>
  <c r="F145" i="16"/>
  <c r="E148" i="16"/>
  <c r="D107" i="16"/>
  <c r="D108" i="16"/>
  <c r="E110" i="16"/>
  <c r="D110" i="16"/>
  <c r="D109" i="16"/>
  <c r="F107" i="16"/>
  <c r="E133" i="16"/>
  <c r="F130" i="16"/>
  <c r="E89" i="4"/>
  <c r="F86" i="4"/>
  <c r="F69" i="10"/>
  <c r="E72" i="10"/>
  <c r="D72" i="10"/>
  <c r="D71" i="10"/>
  <c r="E74" i="10"/>
  <c r="D73" i="10"/>
  <c r="F71" i="10"/>
  <c r="D74" i="10"/>
  <c r="F65" i="10"/>
  <c r="E68" i="10"/>
  <c r="E92" i="6"/>
  <c r="F89" i="6"/>
  <c r="D66" i="16"/>
  <c r="D64" i="16"/>
  <c r="E66" i="16"/>
  <c r="D65" i="16"/>
  <c r="D63" i="16"/>
  <c r="F63" i="16"/>
  <c r="F73" i="6"/>
  <c r="E76" i="6"/>
  <c r="D78" i="16"/>
  <c r="E78" i="16"/>
  <c r="D75" i="16"/>
  <c r="D77" i="16"/>
  <c r="F75" i="16"/>
  <c r="D76" i="16"/>
  <c r="E47" i="10"/>
  <c r="F44" i="10"/>
  <c r="F103" i="1"/>
  <c r="E106" i="1"/>
  <c r="D105" i="1"/>
  <c r="D106" i="1"/>
  <c r="D103" i="1"/>
  <c r="D104" i="1"/>
  <c r="F29" i="1"/>
  <c r="E32" i="1"/>
  <c r="E61" i="10"/>
  <c r="F58" i="10"/>
  <c r="E25" i="6"/>
  <c r="F22" i="6"/>
  <c r="F56" i="4"/>
  <c r="E59" i="4"/>
  <c r="D73" i="6"/>
  <c r="D71" i="6"/>
  <c r="F71" i="6"/>
  <c r="E74" i="6"/>
  <c r="D72" i="6"/>
  <c r="D74" i="6"/>
  <c r="F86" i="1"/>
  <c r="E89" i="1"/>
  <c r="F64" i="6"/>
  <c r="E67" i="6"/>
  <c r="E101" i="16"/>
  <c r="F98" i="16"/>
  <c r="E46" i="6"/>
  <c r="D43" i="6"/>
  <c r="D45" i="6"/>
  <c r="D44" i="6"/>
  <c r="F43" i="6"/>
  <c r="D46" i="6"/>
  <c r="F50" i="1"/>
  <c r="E53" i="1"/>
  <c r="E87" i="16"/>
  <c r="F84" i="16"/>
  <c r="F81" i="10"/>
  <c r="E84" i="10"/>
  <c r="E101" i="6"/>
  <c r="F98" i="6"/>
  <c r="D67" i="6"/>
  <c r="F67" i="6"/>
  <c r="E70" i="6"/>
  <c r="D68" i="6"/>
  <c r="D70" i="6"/>
  <c r="D69" i="6"/>
  <c r="F82" i="1"/>
  <c r="E85" i="1"/>
  <c r="E85" i="4"/>
  <c r="F82" i="4"/>
  <c r="F98" i="1"/>
  <c r="E101" i="1"/>
  <c r="F68" i="1"/>
  <c r="E71" i="1"/>
  <c r="F112" i="10"/>
  <c r="E115" i="10"/>
  <c r="E104" i="10"/>
  <c r="F101" i="10"/>
  <c r="F40" i="6"/>
  <c r="E43" i="6"/>
  <c r="F12" i="6"/>
  <c r="E15" i="6"/>
  <c r="D83" i="1"/>
  <c r="D85" i="1"/>
  <c r="F83" i="1"/>
  <c r="D84" i="1"/>
  <c r="D86" i="1"/>
  <c r="E86" i="1"/>
  <c r="F60" i="1"/>
  <c r="E63" i="1"/>
  <c r="E106" i="10"/>
  <c r="D103" i="10"/>
  <c r="F103" i="10"/>
  <c r="D106" i="10"/>
  <c r="D105" i="10"/>
  <c r="D104" i="10"/>
  <c r="F97" i="1"/>
  <c r="E100" i="1"/>
  <c r="E95" i="16"/>
  <c r="F92" i="16"/>
  <c r="E35" i="1"/>
  <c r="F32" i="1"/>
  <c r="F141" i="16"/>
  <c r="E144" i="16"/>
  <c r="F106" i="10"/>
  <c r="E109" i="10"/>
  <c r="F99" i="10"/>
  <c r="D102" i="10"/>
  <c r="D100" i="10"/>
  <c r="D99" i="10"/>
  <c r="D101" i="10"/>
  <c r="E102" i="10"/>
  <c r="D76" i="6"/>
  <c r="E78" i="6"/>
  <c r="D75" i="6"/>
  <c r="F75" i="6"/>
  <c r="D77" i="6"/>
  <c r="D78" i="6"/>
  <c r="F65" i="4"/>
  <c r="E68" i="4"/>
  <c r="E26" i="6"/>
  <c r="F23" i="6"/>
  <c r="D23" i="6"/>
  <c r="D24" i="6"/>
  <c r="D25" i="6"/>
  <c r="D26" i="6"/>
  <c r="E16" i="10"/>
  <c r="F13" i="10"/>
  <c r="F9" i="6"/>
  <c r="E12" i="6"/>
  <c r="F136" i="16"/>
  <c r="E139" i="16"/>
  <c r="F77" i="16"/>
  <c r="E80" i="16"/>
  <c r="F66" i="10"/>
  <c r="E69" i="10"/>
  <c r="E67" i="4"/>
  <c r="F64" i="4"/>
  <c r="F22" i="1"/>
  <c r="E25" i="1"/>
  <c r="E17" i="10"/>
  <c r="F14" i="10"/>
  <c r="E13" i="10"/>
  <c r="F10" i="10"/>
  <c r="F105" i="6"/>
  <c r="E108" i="6"/>
  <c r="F102" i="10"/>
  <c r="E105" i="10"/>
  <c r="F133" i="10"/>
  <c r="E136" i="10"/>
  <c r="F94" i="4"/>
  <c r="E97" i="4"/>
  <c r="F95" i="1"/>
  <c r="E98" i="1"/>
  <c r="D95" i="1"/>
  <c r="D97" i="1"/>
  <c r="D98" i="1"/>
  <c r="D96" i="1"/>
  <c r="F146" i="10"/>
  <c r="E149" i="10"/>
  <c r="E127" i="16"/>
  <c r="F124" i="16"/>
  <c r="F89" i="1"/>
  <c r="E92" i="1"/>
  <c r="F78" i="1"/>
  <c r="E81" i="1"/>
  <c r="F105" i="10"/>
  <c r="E108" i="10"/>
  <c r="F95" i="10"/>
  <c r="D96" i="10"/>
  <c r="E98" i="10"/>
  <c r="D98" i="10"/>
  <c r="D97" i="10"/>
  <c r="D95" i="10"/>
  <c r="E52" i="6"/>
  <c r="F49" i="6"/>
  <c r="F108" i="4"/>
  <c r="E111" i="4"/>
  <c r="F31" i="1"/>
  <c r="D33" i="1"/>
  <c r="D32" i="1"/>
  <c r="D34" i="1"/>
  <c r="E34" i="1"/>
  <c r="D31" i="1"/>
  <c r="F30" i="1"/>
  <c r="E33" i="1"/>
  <c r="F149" i="10"/>
  <c r="E152" i="10"/>
  <c r="F109" i="10"/>
  <c r="E112" i="10"/>
  <c r="E103" i="16"/>
  <c r="F100" i="16"/>
  <c r="F89" i="10"/>
  <c r="E92" i="10"/>
  <c r="F73" i="1"/>
  <c r="E76" i="1"/>
  <c r="F117" i="10"/>
  <c r="E120" i="10"/>
  <c r="D84" i="6"/>
  <c r="D85" i="6"/>
  <c r="D86" i="6"/>
  <c r="E86" i="6"/>
  <c r="F83" i="6"/>
  <c r="D83" i="6"/>
  <c r="F38" i="1"/>
  <c r="E41" i="1"/>
  <c r="F45" i="1"/>
  <c r="E48" i="1"/>
  <c r="E32" i="10"/>
  <c r="F29" i="10"/>
  <c r="E75" i="1"/>
  <c r="F72" i="1"/>
  <c r="F65" i="16"/>
  <c r="E68" i="16"/>
  <c r="F122" i="4"/>
  <c r="E125" i="4"/>
  <c r="F53" i="6"/>
  <c r="E56" i="6"/>
  <c r="F77" i="4"/>
  <c r="E80" i="4"/>
  <c r="F54" i="10"/>
  <c r="E57" i="10"/>
  <c r="F17" i="10"/>
  <c r="E20" i="10"/>
  <c r="D62" i="4"/>
  <c r="F59" i="4"/>
  <c r="D60" i="4"/>
  <c r="D59" i="4"/>
  <c r="E62" i="4"/>
  <c r="D61" i="4"/>
  <c r="F49" i="10"/>
  <c r="E52" i="10"/>
  <c r="D36" i="10"/>
  <c r="D35" i="10"/>
  <c r="D38" i="10"/>
  <c r="D37" i="10"/>
  <c r="E38" i="10"/>
  <c r="F35" i="10"/>
  <c r="F10" i="6"/>
  <c r="E13" i="6"/>
  <c r="E27" i="1"/>
  <c r="F24" i="1"/>
  <c r="F18" i="6"/>
  <c r="E21" i="6"/>
  <c r="F141" i="4"/>
  <c r="E144" i="4"/>
  <c r="E73" i="10"/>
  <c r="F70" i="10"/>
  <c r="F82" i="16"/>
  <c r="E85" i="16"/>
  <c r="D67" i="16"/>
  <c r="D69" i="16"/>
  <c r="F67" i="16"/>
  <c r="D68" i="16"/>
  <c r="D70" i="16"/>
  <c r="E70" i="16"/>
  <c r="F11" i="10"/>
  <c r="E14" i="10"/>
  <c r="D12" i="10"/>
  <c r="D13" i="10"/>
  <c r="D11" i="10"/>
  <c r="D14" i="10"/>
  <c r="F107" i="6"/>
  <c r="E110" i="6"/>
  <c r="D107" i="6"/>
  <c r="D108" i="6"/>
  <c r="D109" i="6"/>
  <c r="D110" i="6"/>
  <c r="F150" i="4"/>
  <c r="E153" i="4"/>
  <c r="F124" i="10"/>
  <c r="E127" i="10"/>
  <c r="E77" i="16"/>
  <c r="F74" i="16"/>
  <c r="E134" i="4"/>
  <c r="D133" i="4"/>
  <c r="F131" i="4"/>
  <c r="D131" i="4"/>
  <c r="D134" i="4"/>
  <c r="D132" i="4"/>
  <c r="F76" i="6"/>
  <c r="E79" i="6"/>
  <c r="E96" i="4"/>
  <c r="F93" i="4"/>
  <c r="D43" i="1"/>
  <c r="F43" i="1"/>
  <c r="D46" i="1"/>
  <c r="E46" i="1"/>
  <c r="D45" i="1"/>
  <c r="D44" i="1"/>
  <c r="F134" i="4"/>
  <c r="E137" i="4"/>
  <c r="E141" i="4"/>
  <c r="F138" i="4"/>
  <c r="F69" i="6"/>
  <c r="E72" i="6"/>
  <c r="E61" i="6"/>
  <c r="F58" i="6"/>
  <c r="E123" i="16"/>
  <c r="F120" i="16"/>
  <c r="F37" i="1"/>
  <c r="E40" i="1"/>
  <c r="F73" i="4"/>
  <c r="E76" i="4"/>
  <c r="E123" i="10"/>
  <c r="F120" i="10"/>
  <c r="E133" i="10"/>
  <c r="F130" i="10"/>
  <c r="E131" i="16"/>
  <c r="F128" i="16"/>
  <c r="F72" i="4"/>
  <c r="E75" i="4"/>
  <c r="F36" i="1"/>
  <c r="E39" i="1"/>
  <c r="E55" i="10"/>
  <c r="F52" i="10"/>
  <c r="F149" i="16"/>
  <c r="E152" i="16"/>
  <c r="F68" i="10"/>
  <c r="E71" i="10"/>
  <c r="F121" i="10"/>
  <c r="E124" i="10"/>
  <c r="F98" i="10"/>
  <c r="E101" i="10"/>
  <c r="F97" i="4"/>
  <c r="E100" i="4"/>
  <c r="D99" i="1"/>
  <c r="E102" i="1"/>
  <c r="D100" i="1"/>
  <c r="F99" i="1"/>
  <c r="D101" i="1"/>
  <c r="D102" i="1"/>
  <c r="E35" i="6"/>
  <c r="F32" i="6"/>
  <c r="F83" i="4"/>
  <c r="D86" i="4"/>
  <c r="D85" i="4"/>
  <c r="D84" i="4"/>
  <c r="E86" i="4"/>
  <c r="D83" i="4"/>
  <c r="F133" i="16"/>
  <c r="E136" i="16"/>
  <c r="E116" i="16"/>
  <c r="F113" i="16"/>
  <c r="D96" i="16"/>
  <c r="D95" i="16"/>
  <c r="E98" i="16"/>
  <c r="F95" i="16"/>
  <c r="D97" i="16"/>
  <c r="D98" i="16"/>
  <c r="F96" i="16"/>
  <c r="E99" i="16"/>
  <c r="F134" i="16"/>
  <c r="E137" i="16"/>
  <c r="F136" i="4"/>
  <c r="E139" i="4"/>
  <c r="D46" i="10"/>
  <c r="E46" i="10"/>
  <c r="F43" i="10"/>
  <c r="D45" i="10"/>
  <c r="D44" i="10"/>
  <c r="D43" i="10"/>
  <c r="E65" i="10"/>
  <c r="F62" i="10"/>
  <c r="F26" i="10"/>
  <c r="E29" i="10"/>
  <c r="F119" i="16"/>
  <c r="D121" i="16"/>
  <c r="D122" i="16"/>
  <c r="D120" i="16"/>
  <c r="D119" i="16"/>
  <c r="E122" i="16"/>
  <c r="E21" i="10"/>
  <c r="F18" i="10"/>
  <c r="E84" i="16"/>
  <c r="F81" i="16"/>
  <c r="E22" i="1"/>
  <c r="D20" i="1"/>
  <c r="D21" i="1"/>
  <c r="D19" i="1"/>
  <c r="D22" i="1"/>
  <c r="F19" i="1"/>
  <c r="M109" i="1"/>
  <c r="E140" i="4"/>
  <c r="F137" i="4"/>
  <c r="E123" i="4"/>
  <c r="F120" i="4"/>
  <c r="F41" i="1"/>
  <c r="E44" i="1"/>
  <c r="F15" i="6"/>
  <c r="D17" i="6"/>
  <c r="D16" i="6"/>
  <c r="E18" i="6"/>
  <c r="D15" i="6"/>
  <c r="D18" i="6"/>
  <c r="F150" i="10"/>
  <c r="F137" i="16"/>
  <c r="E140" i="16"/>
  <c r="F81" i="1"/>
  <c r="E84" i="1"/>
  <c r="E90" i="6"/>
  <c r="D87" i="6"/>
  <c r="D90" i="6"/>
  <c r="D89" i="6"/>
  <c r="F87" i="6"/>
  <c r="D88" i="6"/>
  <c r="E128" i="10"/>
  <c r="F125" i="10"/>
  <c r="F52" i="1"/>
  <c r="E55" i="1"/>
  <c r="F64" i="10"/>
  <c r="E67" i="10"/>
  <c r="D35" i="1"/>
  <c r="F35" i="1"/>
  <c r="D38" i="1"/>
  <c r="E38" i="1"/>
  <c r="D36" i="1"/>
  <c r="D37" i="1"/>
  <c r="F140" i="4"/>
  <c r="E143" i="4"/>
  <c r="E119" i="10"/>
  <c r="F116" i="10"/>
  <c r="F70" i="6"/>
  <c r="E73" i="6"/>
  <c r="D147" i="16"/>
  <c r="D148" i="16"/>
  <c r="F147" i="16"/>
  <c r="D149" i="16"/>
  <c r="D150" i="16"/>
  <c r="E150" i="16"/>
  <c r="E83" i="1"/>
  <c r="F80" i="1"/>
  <c r="F110" i="16"/>
  <c r="E113" i="16"/>
  <c r="F78" i="4"/>
  <c r="E81" i="4"/>
  <c r="E91" i="10"/>
  <c r="F88" i="10"/>
  <c r="E135" i="10"/>
  <c r="F132" i="10"/>
  <c r="F11" i="6"/>
  <c r="D11" i="6"/>
  <c r="D13" i="6"/>
  <c r="E14" i="6"/>
  <c r="D14" i="6"/>
  <c r="D12" i="6"/>
  <c r="F135" i="4"/>
  <c r="D135" i="4"/>
  <c r="D137" i="4"/>
  <c r="E138" i="4"/>
  <c r="D138" i="4"/>
  <c r="D136" i="4"/>
  <c r="D127" i="4"/>
  <c r="D129" i="4"/>
  <c r="D130" i="4"/>
  <c r="D128" i="4"/>
  <c r="F127" i="4"/>
  <c r="E130" i="4"/>
  <c r="F84" i="1"/>
  <c r="E87" i="1"/>
  <c r="F72" i="16"/>
  <c r="E75" i="16"/>
  <c r="F46" i="1"/>
  <c r="E49" i="1"/>
  <c r="F28" i="1"/>
  <c r="E31" i="1"/>
  <c r="E59" i="10"/>
  <c r="F56" i="10"/>
  <c r="D113" i="10"/>
  <c r="D114" i="10"/>
  <c r="D111" i="10"/>
  <c r="F111" i="10"/>
  <c r="D112" i="10"/>
  <c r="E114" i="10"/>
  <c r="D111" i="4"/>
  <c r="D113" i="4"/>
  <c r="E114" i="4"/>
  <c r="D114" i="4"/>
  <c r="F111" i="4"/>
  <c r="D112" i="4"/>
  <c r="F104" i="10"/>
  <c r="E107" i="10"/>
  <c r="F38" i="6"/>
  <c r="E41" i="6"/>
  <c r="F102" i="16"/>
  <c r="E105" i="16"/>
  <c r="D139" i="16"/>
  <c r="F139" i="16"/>
  <c r="D140" i="16"/>
  <c r="D141" i="16"/>
  <c r="D142" i="16"/>
  <c r="E142" i="16"/>
  <c r="F110" i="10"/>
  <c r="E113" i="10"/>
  <c r="F81" i="6"/>
  <c r="E84" i="6"/>
  <c r="F100" i="4"/>
  <c r="E103" i="4"/>
  <c r="F58" i="1"/>
  <c r="E61" i="1"/>
  <c r="F95" i="6"/>
  <c r="E98" i="6"/>
  <c r="D96" i="6"/>
  <c r="D97" i="6"/>
  <c r="D95" i="6"/>
  <c r="D98" i="6"/>
  <c r="F85" i="1"/>
  <c r="E88" i="1"/>
  <c r="F121" i="16"/>
  <c r="E124" i="16"/>
  <c r="F129" i="10"/>
  <c r="E132" i="10"/>
  <c r="F47" i="1"/>
  <c r="D49" i="1"/>
  <c r="D50" i="1"/>
  <c r="D47" i="1"/>
  <c r="E50" i="1"/>
  <c r="D48" i="1"/>
  <c r="F102" i="4"/>
  <c r="E105" i="4"/>
  <c r="F24" i="10"/>
  <c r="E27" i="10"/>
  <c r="F108" i="1"/>
  <c r="D15" i="10"/>
  <c r="D16" i="10"/>
  <c r="E18" i="10"/>
  <c r="F15" i="10"/>
  <c r="D17" i="10"/>
  <c r="D18" i="10"/>
  <c r="F118" i="4"/>
  <c r="E121" i="4"/>
  <c r="D102" i="4"/>
  <c r="E102" i="4"/>
  <c r="F99" i="4"/>
  <c r="D101" i="4"/>
  <c r="D100" i="4"/>
  <c r="D99" i="4"/>
  <c r="E109" i="16"/>
  <c r="F106" i="16"/>
  <c r="E33" i="6"/>
  <c r="F30" i="6"/>
  <c r="F66" i="4"/>
  <c r="E69" i="4"/>
  <c r="F61" i="6"/>
  <c r="E64" i="6"/>
  <c r="D90" i="4"/>
  <c r="D87" i="4"/>
  <c r="D88" i="4"/>
  <c r="E90" i="4"/>
  <c r="D89" i="4"/>
  <c r="F87" i="4"/>
  <c r="F53" i="1"/>
  <c r="E56" i="1"/>
  <c r="E78" i="4"/>
  <c r="D75" i="4"/>
  <c r="D77" i="4"/>
  <c r="D76" i="4"/>
  <c r="D78" i="4"/>
  <c r="F75" i="4"/>
  <c r="F106" i="6"/>
  <c r="E109" i="6"/>
  <c r="F134" i="10"/>
  <c r="E137" i="10"/>
  <c r="F138" i="10"/>
  <c r="F114" i="4"/>
  <c r="E117" i="4"/>
  <c r="F73" i="10"/>
  <c r="E76" i="10"/>
  <c r="D152" i="10"/>
  <c r="F152" i="10"/>
  <c r="E121" i="16"/>
  <c r="F118" i="16"/>
  <c r="F25" i="1"/>
  <c r="E28" i="1"/>
  <c r="E65" i="4"/>
  <c r="F62" i="4"/>
  <c r="E126" i="16"/>
  <c r="D124" i="16"/>
  <c r="F123" i="16"/>
  <c r="D123" i="16"/>
  <c r="D125" i="16"/>
  <c r="D126" i="16"/>
  <c r="F57" i="1"/>
  <c r="E60" i="1"/>
  <c r="D91" i="1"/>
  <c r="D92" i="1"/>
  <c r="D93" i="1"/>
  <c r="F91" i="1"/>
  <c r="E94" i="1"/>
  <c r="D94" i="1"/>
  <c r="F115" i="4"/>
  <c r="D118" i="4"/>
  <c r="D116" i="4"/>
  <c r="E118" i="4"/>
  <c r="D117" i="4"/>
  <c r="D115" i="4"/>
  <c r="F108" i="10"/>
  <c r="E111" i="10"/>
  <c r="E44" i="6"/>
  <c r="F41" i="6"/>
  <c r="F144" i="10"/>
  <c r="E147" i="4"/>
  <c r="F144" i="4"/>
  <c r="F138" i="16"/>
  <c r="E141" i="16"/>
  <c r="F33" i="1"/>
  <c r="E36" i="1"/>
  <c r="F28" i="10"/>
  <c r="E31" i="10"/>
  <c r="F33" i="10"/>
  <c r="E36" i="10"/>
  <c r="E128" i="4"/>
  <c r="F125" i="4"/>
  <c r="D60" i="6"/>
  <c r="D62" i="6"/>
  <c r="D59" i="6"/>
  <c r="E62" i="6"/>
  <c r="F59" i="6"/>
  <c r="D61" i="6"/>
  <c r="F42" i="1"/>
  <c r="E45" i="1"/>
  <c r="F34" i="10"/>
  <c r="E37" i="10"/>
  <c r="F9" i="10"/>
  <c r="E12" i="10"/>
  <c r="F57" i="10"/>
  <c r="E60" i="10"/>
  <c r="E149" i="4"/>
  <c r="F146" i="4"/>
  <c r="F126" i="4"/>
  <c r="E129" i="4"/>
  <c r="F61" i="1"/>
  <c r="E64" i="1"/>
  <c r="D95" i="4"/>
  <c r="D97" i="4"/>
  <c r="E98" i="4"/>
  <c r="D98" i="4"/>
  <c r="D96" i="4"/>
  <c r="F95" i="4"/>
  <c r="D122" i="10"/>
  <c r="D119" i="10"/>
  <c r="F119" i="10"/>
  <c r="D120" i="10"/>
  <c r="D121" i="10"/>
  <c r="E122" i="10"/>
  <c r="D119" i="4"/>
  <c r="D121" i="4"/>
  <c r="D120" i="4"/>
  <c r="D122" i="4"/>
  <c r="E122" i="4"/>
  <c r="F119" i="4"/>
  <c r="F81" i="4"/>
  <c r="E84" i="4"/>
  <c r="E61" i="4"/>
  <c r="F58" i="4"/>
  <c r="D143" i="10"/>
  <c r="F143" i="10"/>
  <c r="D144" i="10"/>
  <c r="D145" i="10"/>
  <c r="E146" i="10"/>
  <c r="D146" i="10"/>
  <c r="F93" i="1"/>
  <c r="E96" i="1"/>
  <c r="F110" i="4"/>
  <c r="E113" i="4"/>
  <c r="F80" i="4"/>
  <c r="E83" i="4"/>
  <c r="E121" i="10"/>
  <c r="F118" i="10"/>
  <c r="D67" i="1"/>
  <c r="D69" i="1"/>
  <c r="F67" i="1"/>
  <c r="D68" i="1"/>
  <c r="D70" i="1"/>
  <c r="E70" i="1"/>
  <c r="F110" i="1"/>
  <c r="F86" i="6"/>
  <c r="E89" i="6"/>
  <c r="E57" i="6"/>
  <c r="F54" i="6"/>
  <c r="F133" i="4"/>
  <c r="E136" i="4"/>
  <c r="F69" i="16"/>
  <c r="E72" i="16"/>
  <c r="F34" i="1"/>
  <c r="E37" i="1"/>
  <c r="D129" i="16"/>
  <c r="D130" i="16"/>
  <c r="F127" i="16"/>
  <c r="D128" i="16"/>
  <c r="D127" i="16"/>
  <c r="E130" i="16"/>
  <c r="F104" i="16"/>
  <c r="E107" i="16"/>
  <c r="F100" i="10"/>
  <c r="E103" i="10"/>
  <c r="F7" i="6"/>
  <c r="D10" i="6"/>
  <c r="E10" i="6"/>
  <c r="E101" i="4"/>
  <c r="F98" i="4"/>
  <c r="F76" i="10"/>
  <c r="E79" i="10"/>
  <c r="F148" i="16"/>
  <c r="E151" i="16"/>
  <c r="E109" i="4"/>
  <c r="F106" i="4"/>
  <c r="E133" i="4"/>
  <c r="F130" i="4"/>
  <c r="E39" i="10"/>
  <c r="F36" i="10"/>
  <c r="E49" i="10"/>
  <c r="F46" i="10"/>
  <c r="D126" i="10"/>
  <c r="E126" i="10"/>
  <c r="F123" i="10"/>
  <c r="D123" i="10"/>
  <c r="D125" i="10"/>
  <c r="D124" i="10"/>
  <c r="D126" i="4"/>
  <c r="D123" i="4"/>
  <c r="E126" i="4"/>
  <c r="F123" i="4"/>
  <c r="D124" i="4"/>
  <c r="D125" i="4"/>
  <c r="D83" i="16"/>
  <c r="D85" i="16"/>
  <c r="F83" i="16"/>
  <c r="D84" i="16"/>
  <c r="D86" i="16"/>
  <c r="E86" i="16"/>
  <c r="F85" i="4"/>
  <c r="E88" i="4"/>
  <c r="F152" i="16"/>
  <c r="E93" i="6"/>
  <c r="F90" i="6"/>
  <c r="D75" i="1"/>
  <c r="F75" i="1"/>
  <c r="D78" i="1"/>
  <c r="E78" i="1"/>
  <c r="D77" i="1"/>
  <c r="D76" i="1"/>
  <c r="F99" i="16"/>
  <c r="D100" i="16"/>
  <c r="E102" i="16"/>
  <c r="D102" i="16"/>
  <c r="D101" i="16"/>
  <c r="D99" i="16"/>
  <c r="F76" i="16"/>
  <c r="E79" i="16"/>
  <c r="D25" i="10"/>
  <c r="D23" i="10"/>
  <c r="D24" i="10"/>
  <c r="F23" i="10"/>
  <c r="D26" i="10"/>
  <c r="E26" i="10"/>
  <c r="D117" i="10"/>
  <c r="D115" i="10"/>
  <c r="D118" i="10"/>
  <c r="E118" i="10"/>
  <c r="F115" i="10"/>
  <c r="D116" i="10"/>
  <c r="D105" i="6"/>
  <c r="D103" i="6"/>
  <c r="D106" i="6"/>
  <c r="D104" i="6"/>
  <c r="F103" i="6"/>
  <c r="E106" i="6"/>
  <c r="E141" i="10"/>
  <c r="F141" i="10"/>
  <c r="E144" i="10"/>
  <c r="E58" i="6"/>
  <c r="D58" i="6"/>
  <c r="D55" i="6"/>
  <c r="F55" i="6"/>
  <c r="D56" i="6"/>
  <c r="D57" i="6"/>
  <c r="F53" i="10"/>
  <c r="E56" i="10"/>
  <c r="F107" i="1"/>
  <c r="D108" i="1"/>
  <c r="D110" i="1"/>
  <c r="D109" i="1"/>
  <c r="E110" i="1"/>
  <c r="D107" i="1"/>
  <c r="E100" i="6"/>
  <c r="F97" i="6"/>
  <c r="F55" i="1"/>
  <c r="D55" i="1"/>
  <c r="E58" i="1"/>
  <c r="D57" i="1"/>
  <c r="D58" i="1"/>
  <c r="D56" i="1"/>
  <c r="E151" i="10"/>
  <c r="D151" i="10"/>
  <c r="F151" i="10"/>
  <c r="D153" i="10"/>
  <c r="D154" i="10"/>
  <c r="E154" i="10"/>
  <c r="D139" i="10"/>
  <c r="D140" i="10"/>
  <c r="F139" i="10"/>
  <c r="D141" i="10"/>
  <c r="E142" i="10"/>
  <c r="D142" i="10"/>
  <c r="E125" i="16"/>
  <c r="F122" i="16"/>
  <c r="E119" i="4"/>
  <c r="F116" i="4"/>
  <c r="F26" i="1"/>
  <c r="E29" i="1"/>
  <c r="E44" i="10"/>
  <c r="F41" i="10"/>
  <c r="F71" i="1"/>
  <c r="D74" i="1"/>
  <c r="D71" i="1"/>
  <c r="D73" i="1"/>
  <c r="D72" i="1"/>
  <c r="E74" i="1"/>
  <c r="F75" i="10"/>
  <c r="D75" i="10"/>
  <c r="D76" i="10"/>
  <c r="D77" i="10"/>
  <c r="D78" i="10"/>
  <c r="E78" i="10"/>
  <c r="E43" i="1"/>
  <c r="F40" i="1"/>
  <c r="E92" i="16"/>
  <c r="F89" i="16"/>
  <c r="F74" i="10"/>
  <c r="E77" i="10"/>
  <c r="F86" i="16"/>
  <c r="E89" i="16"/>
  <c r="E96" i="6"/>
  <c r="F93" i="6"/>
  <c r="E115" i="16"/>
  <c r="F112" i="16"/>
  <c r="E89" i="10"/>
  <c r="F86" i="10"/>
  <c r="E24" i="6"/>
  <c r="F21" i="6"/>
  <c r="F101" i="6"/>
  <c r="E104" i="6"/>
  <c r="E120" i="16"/>
  <c r="F117" i="16"/>
  <c r="E45" i="6"/>
  <c r="F42" i="6"/>
  <c r="F82" i="10"/>
  <c r="E85" i="10"/>
  <c r="E119" i="16"/>
  <c r="F116" i="16"/>
  <c r="F109" i="16"/>
  <c r="E112" i="16"/>
  <c r="F66" i="6"/>
  <c r="E69" i="6"/>
  <c r="F103" i="4"/>
  <c r="D105" i="4"/>
  <c r="D103" i="4"/>
  <c r="D104" i="4"/>
  <c r="E106" i="4"/>
  <c r="D106" i="4"/>
  <c r="E45" i="10"/>
  <c r="F42" i="10"/>
  <c r="F39" i="10"/>
  <c r="D40" i="10"/>
  <c r="D41" i="10"/>
  <c r="D39" i="10"/>
  <c r="E42" i="10"/>
  <c r="D42" i="10"/>
  <c r="F151" i="4"/>
  <c r="D153" i="4"/>
  <c r="D151" i="4"/>
  <c r="D152" i="4"/>
  <c r="D154" i="4"/>
  <c r="E154" i="4"/>
  <c r="F142" i="16"/>
  <c r="E145" i="16"/>
  <c r="E129" i="16"/>
  <c r="F126" i="16"/>
  <c r="F92" i="10"/>
  <c r="E95" i="10"/>
  <c r="E125" i="10"/>
  <c r="F122" i="10"/>
  <c r="F44" i="6"/>
  <c r="E47" i="6"/>
  <c r="D54" i="10"/>
  <c r="E54" i="10"/>
  <c r="D53" i="10"/>
  <c r="D52" i="10"/>
  <c r="F51" i="10"/>
  <c r="D51" i="10"/>
  <c r="E94" i="16"/>
  <c r="D94" i="16"/>
  <c r="D93" i="16"/>
  <c r="D91" i="16"/>
  <c r="D92" i="16"/>
  <c r="F91" i="16"/>
  <c r="E71" i="4"/>
  <c r="F68" i="4"/>
  <c r="F70" i="1"/>
  <c r="E73" i="1"/>
  <c r="F100" i="1"/>
  <c r="E103" i="1"/>
  <c r="F23" i="1"/>
  <c r="D24" i="1"/>
  <c r="D25" i="1"/>
  <c r="D26" i="1"/>
  <c r="E26" i="1"/>
  <c r="D23" i="1"/>
  <c r="F62" i="1"/>
  <c r="E65" i="1"/>
  <c r="F32" i="10"/>
  <c r="E35" i="10"/>
  <c r="F77" i="10"/>
  <c r="E80" i="10"/>
  <c r="D58" i="10"/>
  <c r="D57" i="10"/>
  <c r="E58" i="10"/>
  <c r="D56" i="10"/>
  <c r="D55" i="10"/>
  <c r="F55" i="10"/>
  <c r="F84" i="6"/>
  <c r="E87" i="6"/>
  <c r="F52" i="6"/>
  <c r="E55" i="6"/>
  <c r="D87" i="16"/>
  <c r="D90" i="16"/>
  <c r="F87" i="16"/>
  <c r="E90" i="16"/>
  <c r="D88" i="16"/>
  <c r="D89" i="16"/>
  <c r="F90" i="4"/>
  <c r="E93" i="4"/>
  <c r="D48" i="10"/>
  <c r="F47" i="10"/>
  <c r="D47" i="10"/>
  <c r="E50" i="10"/>
  <c r="D50" i="10"/>
  <c r="D49" i="10"/>
  <c r="E116" i="4"/>
  <c r="F113" i="4"/>
  <c r="D67" i="10"/>
  <c r="F67" i="10"/>
  <c r="E70" i="10"/>
  <c r="D68" i="10"/>
  <c r="D70" i="10"/>
  <c r="D69" i="10"/>
  <c r="E23" i="6"/>
  <c r="F20" i="6"/>
  <c r="F66" i="16"/>
  <c r="E69" i="16"/>
  <c r="F92" i="1"/>
  <c r="E95" i="1"/>
  <c r="E49" i="6"/>
  <c r="F46" i="6"/>
  <c r="D151" i="16"/>
  <c r="F151" i="16"/>
  <c r="D152" i="16"/>
  <c r="D153" i="16"/>
  <c r="D154" i="16"/>
  <c r="E154" i="16"/>
  <c r="F112" i="4"/>
  <c r="E115" i="4"/>
  <c r="D116" i="16"/>
  <c r="E118" i="16"/>
  <c r="F115" i="16"/>
  <c r="D117" i="16"/>
  <c r="D118" i="16"/>
  <c r="D115" i="16"/>
  <c r="E83" i="10"/>
  <c r="F80" i="10"/>
  <c r="E105" i="6"/>
  <c r="F102" i="6"/>
  <c r="F80" i="6"/>
  <c r="E83" i="6"/>
  <c r="E97" i="16"/>
  <c r="F94" i="16"/>
  <c r="F108" i="16"/>
  <c r="E111" i="16"/>
  <c r="E71" i="16"/>
  <c r="F68" i="16"/>
  <c r="D66" i="10"/>
  <c r="E66" i="10"/>
  <c r="D65" i="10"/>
  <c r="D63" i="10"/>
  <c r="F63" i="10"/>
  <c r="D64" i="10"/>
  <c r="E19" i="6"/>
  <c r="F16" i="6"/>
  <c r="F73" i="16"/>
  <c r="E76" i="16"/>
  <c r="E51" i="10"/>
  <c r="F48" i="10"/>
  <c r="F45" i="10"/>
  <c r="E48" i="10"/>
  <c r="F76" i="1"/>
  <c r="E79" i="1"/>
  <c r="E127" i="4"/>
  <c r="F124" i="4"/>
  <c r="F48" i="6"/>
  <c r="E51" i="6"/>
  <c r="D27" i="6"/>
  <c r="D30" i="6"/>
  <c r="E30" i="6"/>
  <c r="D29" i="6"/>
  <c r="F27" i="6"/>
  <c r="D28" i="6"/>
  <c r="F148" i="4"/>
  <c r="E151" i="4"/>
  <c r="F147" i="4"/>
  <c r="D147" i="4"/>
  <c r="D149" i="4"/>
  <c r="D150" i="4"/>
  <c r="D148" i="4"/>
  <c r="E150" i="4"/>
  <c r="E120" i="4"/>
  <c r="F117" i="4"/>
  <c r="F136" i="10"/>
  <c r="E139" i="10"/>
  <c r="F62" i="6"/>
  <c r="E65" i="6"/>
  <c r="F26" i="6"/>
  <c r="E29" i="6"/>
  <c r="F109" i="6"/>
  <c r="E108" i="1"/>
  <c r="F105" i="1"/>
  <c r="D128" i="10"/>
  <c r="D130" i="10"/>
  <c r="D129" i="10"/>
  <c r="F127" i="10"/>
  <c r="D127" i="10"/>
  <c r="E130" i="10"/>
  <c r="F69" i="1"/>
  <c r="E72" i="1"/>
  <c r="E116" i="10"/>
  <c r="F113" i="10"/>
  <c r="E99" i="4"/>
  <c r="F96" i="4"/>
  <c r="D108" i="10"/>
  <c r="E110" i="10"/>
  <c r="D110" i="10"/>
  <c r="D107" i="10"/>
  <c r="F107" i="10"/>
  <c r="D109" i="10"/>
  <c r="E39" i="6"/>
  <c r="F36" i="6"/>
  <c r="E19" i="10"/>
  <c r="F16" i="10"/>
  <c r="F20" i="10"/>
  <c r="E23" i="10"/>
  <c r="F50" i="10"/>
  <c r="E53" i="10"/>
  <c r="F20" i="1"/>
  <c r="E23" i="1"/>
  <c r="E153" i="10"/>
  <c r="F153" i="10"/>
  <c r="D21" i="10"/>
  <c r="D20" i="10"/>
  <c r="F19" i="10"/>
  <c r="E22" i="10"/>
  <c r="D22" i="10"/>
  <c r="D19" i="10"/>
  <c r="F12" i="10"/>
  <c r="E15" i="10"/>
  <c r="N157" i="4"/>
  <c r="N156" i="4"/>
  <c r="N155" i="4"/>
  <c r="N157" i="16"/>
  <c r="N156" i="16"/>
  <c r="N155" i="16"/>
  <c r="N155" i="10"/>
  <c r="N156" i="10"/>
  <c r="N157" i="10"/>
  <c r="M155" i="16" l="1"/>
  <c r="N158" i="16"/>
  <c r="N158" i="4"/>
  <c r="M155" i="4"/>
  <c r="M155" i="10"/>
  <c r="N158" i="10"/>
  <c r="M111" i="1"/>
  <c r="N114" i="1"/>
  <c r="M5" i="4"/>
  <c r="M110" i="1"/>
  <c r="M5" i="10"/>
  <c r="M5" i="16"/>
  <c r="M146" i="10"/>
  <c r="N146" i="10"/>
  <c r="M48" i="10"/>
  <c r="N48" i="10"/>
  <c r="N109" i="16"/>
  <c r="M109" i="16"/>
  <c r="N38" i="10"/>
  <c r="M38" i="10"/>
  <c r="N89" i="16"/>
  <c r="M89" i="16"/>
  <c r="N15" i="10"/>
  <c r="M15" i="10"/>
  <c r="M43" i="16"/>
  <c r="N43" i="16"/>
  <c r="M136" i="10"/>
  <c r="N136" i="10"/>
  <c r="N113" i="10"/>
  <c r="M113" i="10"/>
  <c r="N13" i="10"/>
  <c r="M13" i="10"/>
  <c r="M66" i="10"/>
  <c r="N66" i="10"/>
  <c r="N121" i="16"/>
  <c r="M121" i="16"/>
  <c r="M55" i="10"/>
  <c r="N55" i="10"/>
  <c r="N98" i="16"/>
  <c r="M98" i="16"/>
  <c r="N56" i="10"/>
  <c r="M56" i="10"/>
  <c r="M77" i="16"/>
  <c r="N77" i="16"/>
  <c r="M21" i="10"/>
  <c r="N21" i="10"/>
  <c r="N31" i="16"/>
  <c r="M31" i="16"/>
  <c r="N10" i="10"/>
  <c r="M10" i="10"/>
  <c r="N8" i="16"/>
  <c r="M8" i="16"/>
  <c r="M62" i="16"/>
  <c r="N62" i="16"/>
  <c r="N107" i="10"/>
  <c r="M107" i="10"/>
  <c r="M78" i="4"/>
  <c r="N78" i="4"/>
  <c r="M141" i="16"/>
  <c r="N141" i="16"/>
  <c r="M103" i="4"/>
  <c r="N103" i="4"/>
  <c r="N34" i="16"/>
  <c r="M34" i="16"/>
  <c r="N140" i="4"/>
  <c r="M140" i="4"/>
  <c r="N69" i="4"/>
  <c r="M69" i="4"/>
  <c r="M24" i="16"/>
  <c r="N24" i="16"/>
  <c r="M130" i="4"/>
  <c r="N130" i="4"/>
  <c r="M71" i="4"/>
  <c r="N71" i="4"/>
  <c r="N132" i="4"/>
  <c r="M132" i="4"/>
  <c r="M87" i="16"/>
  <c r="N87" i="16"/>
  <c r="N49" i="4"/>
  <c r="M49" i="4"/>
  <c r="M4" i="16"/>
  <c r="N148" i="16"/>
  <c r="M148" i="16"/>
  <c r="M110" i="4"/>
  <c r="N110" i="4"/>
  <c r="M51" i="4"/>
  <c r="N51" i="4"/>
  <c r="M138" i="16"/>
  <c r="N138" i="16"/>
  <c r="M100" i="4"/>
  <c r="N100" i="4"/>
  <c r="M145" i="10"/>
  <c r="N145" i="10"/>
  <c r="N60" i="10"/>
  <c r="M60" i="10"/>
  <c r="M139" i="16"/>
  <c r="N139" i="16"/>
  <c r="M50" i="10"/>
  <c r="N50" i="10"/>
  <c r="M113" i="16"/>
  <c r="N113" i="16"/>
  <c r="M27" i="10"/>
  <c r="N27" i="10"/>
  <c r="N67" i="16"/>
  <c r="M67" i="16"/>
  <c r="M4" i="10"/>
  <c r="N20" i="16"/>
  <c r="M20" i="16"/>
  <c r="M125" i="10"/>
  <c r="N125" i="10"/>
  <c r="M85" i="10"/>
  <c r="N85" i="10"/>
  <c r="M78" i="10"/>
  <c r="N78" i="10"/>
  <c r="N67" i="10"/>
  <c r="M67" i="10"/>
  <c r="M125" i="16"/>
  <c r="N125" i="16"/>
  <c r="M68" i="10"/>
  <c r="N68" i="10"/>
  <c r="N101" i="16"/>
  <c r="M101" i="16"/>
  <c r="N33" i="10"/>
  <c r="M33" i="10"/>
  <c r="N55" i="16"/>
  <c r="M55" i="16"/>
  <c r="M22" i="10"/>
  <c r="N22" i="10"/>
  <c r="M32" i="16"/>
  <c r="N32" i="16"/>
  <c r="N41" i="4"/>
  <c r="M41" i="4"/>
  <c r="N119" i="10"/>
  <c r="M119" i="10"/>
  <c r="N128" i="16"/>
  <c r="M128" i="16"/>
  <c r="M90" i="4"/>
  <c r="N90" i="4"/>
  <c r="N9" i="16"/>
  <c r="M9" i="16"/>
  <c r="M153" i="16"/>
  <c r="N153" i="16"/>
  <c r="M115" i="4"/>
  <c r="N115" i="4"/>
  <c r="N46" i="16"/>
  <c r="M46" i="16"/>
  <c r="N8" i="4"/>
  <c r="M8" i="4"/>
  <c r="M152" i="4"/>
  <c r="N152" i="4"/>
  <c r="N81" i="4"/>
  <c r="M81" i="4"/>
  <c r="N36" i="16"/>
  <c r="M36" i="16"/>
  <c r="M142" i="4"/>
  <c r="N142" i="4"/>
  <c r="M83" i="4"/>
  <c r="N83" i="4"/>
  <c r="M144" i="4"/>
  <c r="N144" i="4"/>
  <c r="M99" i="16"/>
  <c r="N99" i="16"/>
  <c r="M61" i="4"/>
  <c r="N61" i="4"/>
  <c r="N16" i="16"/>
  <c r="M16" i="16"/>
  <c r="M122" i="4"/>
  <c r="N122" i="4"/>
  <c r="M63" i="4"/>
  <c r="N63" i="4"/>
  <c r="M6" i="16"/>
  <c r="M150" i="16"/>
  <c r="N150" i="16"/>
  <c r="N112" i="4"/>
  <c r="M112" i="4"/>
  <c r="N144" i="10"/>
  <c r="M144" i="10"/>
  <c r="N72" i="10"/>
  <c r="M72" i="10"/>
  <c r="M29" i="4"/>
  <c r="N29" i="4"/>
  <c r="M62" i="10"/>
  <c r="N62" i="10"/>
  <c r="N145" i="16"/>
  <c r="M145" i="16"/>
  <c r="N39" i="10"/>
  <c r="M39" i="10"/>
  <c r="M91" i="16"/>
  <c r="N91" i="16"/>
  <c r="N16" i="10"/>
  <c r="M16" i="10"/>
  <c r="N44" i="16"/>
  <c r="M44" i="16"/>
  <c r="N137" i="10"/>
  <c r="M137" i="10"/>
  <c r="N38" i="16"/>
  <c r="M38" i="16"/>
  <c r="M90" i="10"/>
  <c r="N90" i="10"/>
  <c r="N101" i="4"/>
  <c r="M101" i="4"/>
  <c r="N79" i="10"/>
  <c r="M79" i="10"/>
  <c r="N113" i="4"/>
  <c r="M113" i="4"/>
  <c r="N80" i="10"/>
  <c r="M80" i="10"/>
  <c r="N127" i="16"/>
  <c r="M127" i="16"/>
  <c r="M45" i="10"/>
  <c r="N45" i="10"/>
  <c r="N79" i="16"/>
  <c r="M79" i="16"/>
  <c r="M34" i="10"/>
  <c r="N34" i="10"/>
  <c r="M56" i="16"/>
  <c r="N56" i="16"/>
  <c r="M131" i="10"/>
  <c r="N131" i="10"/>
  <c r="N140" i="16"/>
  <c r="M140" i="16"/>
  <c r="N102" i="4"/>
  <c r="M102" i="4"/>
  <c r="N21" i="16"/>
  <c r="M21" i="16"/>
  <c r="M127" i="4"/>
  <c r="N127" i="4"/>
  <c r="M58" i="16"/>
  <c r="N58" i="16"/>
  <c r="N20" i="4"/>
  <c r="M20" i="4"/>
  <c r="N93" i="4"/>
  <c r="M93" i="4"/>
  <c r="M48" i="16"/>
  <c r="N48" i="16"/>
  <c r="M10" i="4"/>
  <c r="N10" i="4"/>
  <c r="M154" i="4"/>
  <c r="N154" i="4"/>
  <c r="N95" i="4"/>
  <c r="M95" i="4"/>
  <c r="N12" i="4"/>
  <c r="M12" i="4"/>
  <c r="N111" i="16"/>
  <c r="M111" i="16"/>
  <c r="N73" i="4"/>
  <c r="M73" i="4"/>
  <c r="M28" i="16"/>
  <c r="N28" i="16"/>
  <c r="M134" i="4"/>
  <c r="N134" i="4"/>
  <c r="N75" i="4"/>
  <c r="M75" i="4"/>
  <c r="N18" i="16"/>
  <c r="M18" i="16"/>
  <c r="M124" i="4"/>
  <c r="N124" i="4"/>
  <c r="M143" i="10"/>
  <c r="N143" i="10"/>
  <c r="M84" i="10"/>
  <c r="N84" i="10"/>
  <c r="N74" i="10"/>
  <c r="M74" i="10"/>
  <c r="M53" i="4"/>
  <c r="N53" i="4"/>
  <c r="M51" i="10"/>
  <c r="N51" i="10"/>
  <c r="M115" i="16"/>
  <c r="N115" i="16"/>
  <c r="N28" i="10"/>
  <c r="M28" i="10"/>
  <c r="N68" i="16"/>
  <c r="M68" i="16"/>
  <c r="N102" i="10"/>
  <c r="M102" i="10"/>
  <c r="M91" i="10"/>
  <c r="N91" i="10"/>
  <c r="M92" i="10"/>
  <c r="N92" i="10"/>
  <c r="M125" i="4"/>
  <c r="N125" i="4"/>
  <c r="M57" i="10"/>
  <c r="N57" i="10"/>
  <c r="M103" i="16"/>
  <c r="N103" i="16"/>
  <c r="N46" i="10"/>
  <c r="M46" i="10"/>
  <c r="N80" i="16"/>
  <c r="M80" i="16"/>
  <c r="N152" i="16"/>
  <c r="M152" i="16"/>
  <c r="N114" i="4"/>
  <c r="M114" i="4"/>
  <c r="N33" i="16"/>
  <c r="M33" i="16"/>
  <c r="N139" i="4"/>
  <c r="M139" i="4"/>
  <c r="N70" i="16"/>
  <c r="M70" i="16"/>
  <c r="N32" i="4"/>
  <c r="M32" i="4"/>
  <c r="N105" i="4"/>
  <c r="M105" i="4"/>
  <c r="N60" i="16"/>
  <c r="M60" i="16"/>
  <c r="M22" i="4"/>
  <c r="N22" i="4"/>
  <c r="N107" i="4"/>
  <c r="M107" i="4"/>
  <c r="N24" i="4"/>
  <c r="M24" i="4"/>
  <c r="M123" i="16"/>
  <c r="N123" i="16"/>
  <c r="N85" i="4"/>
  <c r="M85" i="4"/>
  <c r="N40" i="16"/>
  <c r="M40" i="16"/>
  <c r="M146" i="4"/>
  <c r="N146" i="4"/>
  <c r="N87" i="4"/>
  <c r="M87" i="4"/>
  <c r="M30" i="16"/>
  <c r="N30" i="16"/>
  <c r="N136" i="4"/>
  <c r="M136" i="4"/>
  <c r="N154" i="10"/>
  <c r="M154" i="10"/>
  <c r="N142" i="10"/>
  <c r="M142" i="10"/>
  <c r="N96" i="10"/>
  <c r="M96" i="10"/>
  <c r="M86" i="10"/>
  <c r="N86" i="10"/>
  <c r="N63" i="10"/>
  <c r="M63" i="10"/>
  <c r="M149" i="16"/>
  <c r="N149" i="16"/>
  <c r="M40" i="10"/>
  <c r="N40" i="10"/>
  <c r="M92" i="16"/>
  <c r="N92" i="16"/>
  <c r="M17" i="10"/>
  <c r="N17" i="10"/>
  <c r="M23" i="16"/>
  <c r="N23" i="16"/>
  <c r="N114" i="10"/>
  <c r="M114" i="10"/>
  <c r="N103" i="10"/>
  <c r="M103" i="10"/>
  <c r="N104" i="10"/>
  <c r="M104" i="10"/>
  <c r="M69" i="10"/>
  <c r="N69" i="10"/>
  <c r="N131" i="16"/>
  <c r="M131" i="16"/>
  <c r="N58" i="10"/>
  <c r="M58" i="10"/>
  <c r="N104" i="16"/>
  <c r="M104" i="16"/>
  <c r="M11" i="10"/>
  <c r="N11" i="10"/>
  <c r="M11" i="16"/>
  <c r="N11" i="16"/>
  <c r="M126" i="4"/>
  <c r="N126" i="4"/>
  <c r="N45" i="16"/>
  <c r="M45" i="16"/>
  <c r="M7" i="4"/>
  <c r="N7" i="4"/>
  <c r="M151" i="4"/>
  <c r="N151" i="4"/>
  <c r="M82" i="16"/>
  <c r="N82" i="16"/>
  <c r="N44" i="4"/>
  <c r="M44" i="4"/>
  <c r="N117" i="4"/>
  <c r="M117" i="4"/>
  <c r="N72" i="16"/>
  <c r="M72" i="16"/>
  <c r="M34" i="4"/>
  <c r="N34" i="4"/>
  <c r="N119" i="4"/>
  <c r="M119" i="4"/>
  <c r="M36" i="4"/>
  <c r="N36" i="4"/>
  <c r="N135" i="16"/>
  <c r="M135" i="16"/>
  <c r="N97" i="4"/>
  <c r="M97" i="4"/>
  <c r="M52" i="16"/>
  <c r="N52" i="16"/>
  <c r="N14" i="4"/>
  <c r="M14" i="4"/>
  <c r="N99" i="4"/>
  <c r="M99" i="4"/>
  <c r="M42" i="16"/>
  <c r="N42" i="16"/>
  <c r="M4" i="4"/>
  <c r="N148" i="4"/>
  <c r="M148" i="4"/>
  <c r="N153" i="10"/>
  <c r="M153" i="10"/>
  <c r="N141" i="10"/>
  <c r="M141" i="10"/>
  <c r="M108" i="10"/>
  <c r="N108" i="10"/>
  <c r="N98" i="10"/>
  <c r="M98" i="10"/>
  <c r="N75" i="10"/>
  <c r="M75" i="10"/>
  <c r="M65" i="4"/>
  <c r="N65" i="4"/>
  <c r="N52" i="10"/>
  <c r="M52" i="10"/>
  <c r="N116" i="16"/>
  <c r="M116" i="16"/>
  <c r="N29" i="10"/>
  <c r="M29" i="10"/>
  <c r="M47" i="16"/>
  <c r="N47" i="16"/>
  <c r="M126" i="10"/>
  <c r="N126" i="10"/>
  <c r="M25" i="10"/>
  <c r="N25" i="10"/>
  <c r="M115" i="10"/>
  <c r="N115" i="10"/>
  <c r="N86" i="16"/>
  <c r="M86" i="16"/>
  <c r="M116" i="10"/>
  <c r="N116" i="10"/>
  <c r="N81" i="10"/>
  <c r="M81" i="10"/>
  <c r="M137" i="4"/>
  <c r="N137" i="4"/>
  <c r="M70" i="10"/>
  <c r="N70" i="10"/>
  <c r="N133" i="16"/>
  <c r="M133" i="16"/>
  <c r="M23" i="10"/>
  <c r="N23" i="10"/>
  <c r="M35" i="16"/>
  <c r="N35" i="16"/>
  <c r="N138" i="4"/>
  <c r="M138" i="4"/>
  <c r="N57" i="16"/>
  <c r="M57" i="16"/>
  <c r="N19" i="4"/>
  <c r="M19" i="4"/>
  <c r="M94" i="16"/>
  <c r="N94" i="16"/>
  <c r="M56" i="4"/>
  <c r="N56" i="4"/>
  <c r="M129" i="4"/>
  <c r="N129" i="4"/>
  <c r="M84" i="16"/>
  <c r="N84" i="16"/>
  <c r="M46" i="4"/>
  <c r="N46" i="4"/>
  <c r="M131" i="4"/>
  <c r="N131" i="4"/>
  <c r="M48" i="4"/>
  <c r="N48" i="4"/>
  <c r="N147" i="16"/>
  <c r="M147" i="16"/>
  <c r="N109" i="4"/>
  <c r="M109" i="4"/>
  <c r="M64" i="16"/>
  <c r="N64" i="16"/>
  <c r="M26" i="4"/>
  <c r="N26" i="4"/>
  <c r="M111" i="4"/>
  <c r="N111" i="4"/>
  <c r="N54" i="16"/>
  <c r="M54" i="16"/>
  <c r="N16" i="4"/>
  <c r="M16" i="4"/>
  <c r="N152" i="10"/>
  <c r="M152" i="10"/>
  <c r="M73" i="10"/>
  <c r="N73" i="10"/>
  <c r="N120" i="10"/>
  <c r="M120" i="10"/>
  <c r="N49" i="10"/>
  <c r="M49" i="10"/>
  <c r="M110" i="10"/>
  <c r="N110" i="10"/>
  <c r="N87" i="10"/>
  <c r="M87" i="10"/>
  <c r="M64" i="10"/>
  <c r="N64" i="10"/>
  <c r="N151" i="16"/>
  <c r="M151" i="16"/>
  <c r="M41" i="10"/>
  <c r="N41" i="10"/>
  <c r="N71" i="16"/>
  <c r="M71" i="16"/>
  <c r="M138" i="10"/>
  <c r="N138" i="10"/>
  <c r="M127" i="10"/>
  <c r="N127" i="10"/>
  <c r="N128" i="10"/>
  <c r="M128" i="10"/>
  <c r="N93" i="10"/>
  <c r="M93" i="10"/>
  <c r="M82" i="10"/>
  <c r="N82" i="10"/>
  <c r="N35" i="10"/>
  <c r="M35" i="10"/>
  <c r="M59" i="16"/>
  <c r="N59" i="16"/>
  <c r="M6" i="4"/>
  <c r="M150" i="4"/>
  <c r="N150" i="4"/>
  <c r="N69" i="16"/>
  <c r="M69" i="16"/>
  <c r="M31" i="4"/>
  <c r="N31" i="4"/>
  <c r="N106" i="16"/>
  <c r="M106" i="16"/>
  <c r="N68" i="4"/>
  <c r="M68" i="4"/>
  <c r="N141" i="4"/>
  <c r="M141" i="4"/>
  <c r="M96" i="16"/>
  <c r="N96" i="16"/>
  <c r="M58" i="4"/>
  <c r="N58" i="4"/>
  <c r="M143" i="4"/>
  <c r="N143" i="4"/>
  <c r="N60" i="4"/>
  <c r="M60" i="4"/>
  <c r="N15" i="16"/>
  <c r="M15" i="16"/>
  <c r="M121" i="4"/>
  <c r="N121" i="4"/>
  <c r="N76" i="16"/>
  <c r="M76" i="16"/>
  <c r="M38" i="4"/>
  <c r="N38" i="4"/>
  <c r="M123" i="4"/>
  <c r="N123" i="4"/>
  <c r="N66" i="16"/>
  <c r="M66" i="16"/>
  <c r="N28" i="4"/>
  <c r="M28" i="4"/>
  <c r="N151" i="10"/>
  <c r="M151" i="10"/>
  <c r="N132" i="10"/>
  <c r="M132" i="10"/>
  <c r="N110" i="16"/>
  <c r="M110" i="16"/>
  <c r="M122" i="10"/>
  <c r="N122" i="10"/>
  <c r="M99" i="10"/>
  <c r="N99" i="10"/>
  <c r="N76" i="10"/>
  <c r="M76" i="10"/>
  <c r="M77" i="4"/>
  <c r="N77" i="4"/>
  <c r="M53" i="10"/>
  <c r="N53" i="10"/>
  <c r="M95" i="16"/>
  <c r="N95" i="16"/>
  <c r="M6" i="10"/>
  <c r="N139" i="10"/>
  <c r="M139" i="10"/>
  <c r="M140" i="10"/>
  <c r="N140" i="10"/>
  <c r="M121" i="10"/>
  <c r="N121" i="10"/>
  <c r="N105" i="10"/>
  <c r="M105" i="10"/>
  <c r="N94" i="10"/>
  <c r="M94" i="10"/>
  <c r="M149" i="4"/>
  <c r="N149" i="4"/>
  <c r="M47" i="10"/>
  <c r="N47" i="10"/>
  <c r="M83" i="16"/>
  <c r="N83" i="16"/>
  <c r="N18" i="4"/>
  <c r="M18" i="4"/>
  <c r="M81" i="16"/>
  <c r="N81" i="16"/>
  <c r="M43" i="4"/>
  <c r="N43" i="4"/>
  <c r="N118" i="16"/>
  <c r="M118" i="16"/>
  <c r="M80" i="4"/>
  <c r="N80" i="4"/>
  <c r="N9" i="4"/>
  <c r="M9" i="4"/>
  <c r="N153" i="4"/>
  <c r="M153" i="4"/>
  <c r="M108" i="16"/>
  <c r="N108" i="16"/>
  <c r="N70" i="4"/>
  <c r="M70" i="4"/>
  <c r="M11" i="4"/>
  <c r="N11" i="4"/>
  <c r="N72" i="4"/>
  <c r="M72" i="4"/>
  <c r="N27" i="16"/>
  <c r="M27" i="16"/>
  <c r="N133" i="4"/>
  <c r="M133" i="4"/>
  <c r="M88" i="16"/>
  <c r="N88" i="16"/>
  <c r="M50" i="4"/>
  <c r="N50" i="4"/>
  <c r="N135" i="4"/>
  <c r="M135" i="4"/>
  <c r="N78" i="16"/>
  <c r="M78" i="16"/>
  <c r="M40" i="4"/>
  <c r="N40" i="4"/>
  <c r="N150" i="10"/>
  <c r="M150" i="10"/>
  <c r="M13" i="16"/>
  <c r="N13" i="16"/>
  <c r="N134" i="10"/>
  <c r="M134" i="10"/>
  <c r="N61" i="10"/>
  <c r="M61" i="10"/>
  <c r="M111" i="10"/>
  <c r="N111" i="10"/>
  <c r="M88" i="10"/>
  <c r="N88" i="10"/>
  <c r="M65" i="10"/>
  <c r="N65" i="10"/>
  <c r="N119" i="16"/>
  <c r="M119" i="16"/>
  <c r="N18" i="10"/>
  <c r="M18" i="10"/>
  <c r="N25" i="16"/>
  <c r="M25" i="16"/>
  <c r="N7" i="10"/>
  <c r="M7" i="10"/>
  <c r="N8" i="10"/>
  <c r="M8" i="10"/>
  <c r="N117" i="10"/>
  <c r="M117" i="10"/>
  <c r="M14" i="16"/>
  <c r="N14" i="16"/>
  <c r="M106" i="10"/>
  <c r="N106" i="10"/>
  <c r="M59" i="10"/>
  <c r="N59" i="10"/>
  <c r="N107" i="16"/>
  <c r="M107" i="16"/>
  <c r="M30" i="4"/>
  <c r="N30" i="4"/>
  <c r="M93" i="16"/>
  <c r="N93" i="16"/>
  <c r="N55" i="4"/>
  <c r="M55" i="4"/>
  <c r="M130" i="16"/>
  <c r="N130" i="16"/>
  <c r="M92" i="4"/>
  <c r="N92" i="4"/>
  <c r="N21" i="4"/>
  <c r="M21" i="4"/>
  <c r="M120" i="16"/>
  <c r="N120" i="16"/>
  <c r="N82" i="4"/>
  <c r="M82" i="4"/>
  <c r="M23" i="4"/>
  <c r="N23" i="4"/>
  <c r="N122" i="16"/>
  <c r="M122" i="16"/>
  <c r="N84" i="4"/>
  <c r="M84" i="4"/>
  <c r="M39" i="16"/>
  <c r="N39" i="16"/>
  <c r="M145" i="4"/>
  <c r="N145" i="4"/>
  <c r="M100" i="16"/>
  <c r="N100" i="16"/>
  <c r="M62" i="4"/>
  <c r="N62" i="4"/>
  <c r="M147" i="4"/>
  <c r="N147" i="4"/>
  <c r="M90" i="16"/>
  <c r="N90" i="16"/>
  <c r="N52" i="4"/>
  <c r="M52" i="4"/>
  <c r="N149" i="10"/>
  <c r="M149" i="10"/>
  <c r="M12" i="10"/>
  <c r="N12" i="10"/>
  <c r="M37" i="16"/>
  <c r="N37" i="16"/>
  <c r="M17" i="16"/>
  <c r="N17" i="16"/>
  <c r="M123" i="10"/>
  <c r="N123" i="10"/>
  <c r="N37" i="10"/>
  <c r="M37" i="10"/>
  <c r="N100" i="10"/>
  <c r="M100" i="10"/>
  <c r="N77" i="10"/>
  <c r="M77" i="10"/>
  <c r="M89" i="4"/>
  <c r="N89" i="4"/>
  <c r="M30" i="10"/>
  <c r="N30" i="10"/>
  <c r="M49" i="16"/>
  <c r="N49" i="16"/>
  <c r="M19" i="10"/>
  <c r="N19" i="10"/>
  <c r="M26" i="16"/>
  <c r="N26" i="16"/>
  <c r="N20" i="10"/>
  <c r="M20" i="10"/>
  <c r="N129" i="10"/>
  <c r="M129" i="10"/>
  <c r="M118" i="10"/>
  <c r="N118" i="10"/>
  <c r="M71" i="10"/>
  <c r="N71" i="10"/>
  <c r="M137" i="16"/>
  <c r="N137" i="16"/>
  <c r="M42" i="4"/>
  <c r="N42" i="4"/>
  <c r="M105" i="16"/>
  <c r="N105" i="16"/>
  <c r="M67" i="4"/>
  <c r="N67" i="4"/>
  <c r="M142" i="16"/>
  <c r="N142" i="16"/>
  <c r="M104" i="4"/>
  <c r="N104" i="4"/>
  <c r="N33" i="4"/>
  <c r="M33" i="4"/>
  <c r="M132" i="16"/>
  <c r="N132" i="16"/>
  <c r="N94" i="4"/>
  <c r="M94" i="4"/>
  <c r="N35" i="4"/>
  <c r="M35" i="4"/>
  <c r="N134" i="16"/>
  <c r="M134" i="16"/>
  <c r="N96" i="4"/>
  <c r="M96" i="4"/>
  <c r="M51" i="16"/>
  <c r="N51" i="16"/>
  <c r="N13" i="4"/>
  <c r="M13" i="4"/>
  <c r="N112" i="16"/>
  <c r="M112" i="16"/>
  <c r="M74" i="4"/>
  <c r="N74" i="4"/>
  <c r="M15" i="4"/>
  <c r="N15" i="4"/>
  <c r="N102" i="16"/>
  <c r="M102" i="16"/>
  <c r="N64" i="4"/>
  <c r="M64" i="4"/>
  <c r="M148" i="10"/>
  <c r="N148" i="10"/>
  <c r="M24" i="10"/>
  <c r="N24" i="10"/>
  <c r="M61" i="16"/>
  <c r="N61" i="16"/>
  <c r="M14" i="10"/>
  <c r="N14" i="10"/>
  <c r="M41" i="16"/>
  <c r="N41" i="16"/>
  <c r="M135" i="10"/>
  <c r="N135" i="10"/>
  <c r="M133" i="10"/>
  <c r="N133" i="10"/>
  <c r="M112" i="10"/>
  <c r="N112" i="10"/>
  <c r="M109" i="10"/>
  <c r="N109" i="10"/>
  <c r="M89" i="10"/>
  <c r="N89" i="10"/>
  <c r="N42" i="10"/>
  <c r="M42" i="10"/>
  <c r="N73" i="16"/>
  <c r="M73" i="16"/>
  <c r="N31" i="10"/>
  <c r="M31" i="10"/>
  <c r="N50" i="16"/>
  <c r="M50" i="16"/>
  <c r="M32" i="10"/>
  <c r="N32" i="10"/>
  <c r="M29" i="16"/>
  <c r="N29" i="16"/>
  <c r="N130" i="10"/>
  <c r="M130" i="10"/>
  <c r="M83" i="10"/>
  <c r="N83" i="10"/>
  <c r="M17" i="4"/>
  <c r="N17" i="4"/>
  <c r="N54" i="4"/>
  <c r="M54" i="4"/>
  <c r="N117" i="16"/>
  <c r="M117" i="16"/>
  <c r="M79" i="4"/>
  <c r="N79" i="4"/>
  <c r="M10" i="16"/>
  <c r="N10" i="16"/>
  <c r="M154" i="16"/>
  <c r="N154" i="16"/>
  <c r="N116" i="4"/>
  <c r="M116" i="4"/>
  <c r="N45" i="4"/>
  <c r="M45" i="4"/>
  <c r="N144" i="16"/>
  <c r="M144" i="16"/>
  <c r="N106" i="4"/>
  <c r="M106" i="4"/>
  <c r="M47" i="4"/>
  <c r="N47" i="4"/>
  <c r="M146" i="16"/>
  <c r="N146" i="16"/>
  <c r="N108" i="4"/>
  <c r="M108" i="4"/>
  <c r="M63" i="16"/>
  <c r="N63" i="16"/>
  <c r="N25" i="4"/>
  <c r="M25" i="4"/>
  <c r="M124" i="16"/>
  <c r="N124" i="16"/>
  <c r="M86" i="4"/>
  <c r="N86" i="4"/>
  <c r="M27" i="4"/>
  <c r="N27" i="4"/>
  <c r="M114" i="16"/>
  <c r="N114" i="16"/>
  <c r="N76" i="4"/>
  <c r="M76" i="4"/>
  <c r="M147" i="10"/>
  <c r="N147" i="10"/>
  <c r="N36" i="10"/>
  <c r="M36" i="10"/>
  <c r="M85" i="16"/>
  <c r="N85" i="16"/>
  <c r="N26" i="10"/>
  <c r="M26" i="10"/>
  <c r="M65" i="16"/>
  <c r="N65" i="16"/>
  <c r="M19" i="16"/>
  <c r="N19" i="16"/>
  <c r="N124" i="10"/>
  <c r="M124" i="10"/>
  <c r="N143" i="16"/>
  <c r="M143" i="16"/>
  <c r="N101" i="10"/>
  <c r="M101" i="10"/>
  <c r="M54" i="10"/>
  <c r="N54" i="10"/>
  <c r="N97" i="16"/>
  <c r="M97" i="16"/>
  <c r="M43" i="10"/>
  <c r="N43" i="10"/>
  <c r="M74" i="16"/>
  <c r="N74" i="16"/>
  <c r="M44" i="10"/>
  <c r="N44" i="10"/>
  <c r="N53" i="16"/>
  <c r="M53" i="16"/>
  <c r="M9" i="10"/>
  <c r="N9" i="10"/>
  <c r="M7" i="16"/>
  <c r="N7" i="16"/>
  <c r="N97" i="10"/>
  <c r="M97" i="10"/>
  <c r="M95" i="10"/>
  <c r="N95" i="10"/>
  <c r="N66" i="4"/>
  <c r="M66" i="4"/>
  <c r="M129" i="16"/>
  <c r="N129" i="16"/>
  <c r="M91" i="4"/>
  <c r="N91" i="4"/>
  <c r="M22" i="16"/>
  <c r="N22" i="16"/>
  <c r="M128" i="4"/>
  <c r="N128" i="4"/>
  <c r="M57" i="4"/>
  <c r="N57" i="4"/>
  <c r="N12" i="16"/>
  <c r="M12" i="16"/>
  <c r="M118" i="4"/>
  <c r="N118" i="4"/>
  <c r="M59" i="4"/>
  <c r="N59" i="4"/>
  <c r="M120" i="4"/>
  <c r="N120" i="4"/>
  <c r="M75" i="16"/>
  <c r="N75" i="16"/>
  <c r="N37" i="4"/>
  <c r="M37" i="4"/>
  <c r="M136" i="16"/>
  <c r="N136" i="16"/>
  <c r="M98" i="4"/>
  <c r="N98" i="4"/>
  <c r="N39" i="4"/>
  <c r="M39" i="4"/>
  <c r="M126" i="16"/>
  <c r="N126" i="16"/>
  <c r="N88" i="4"/>
  <c r="M88" i="4"/>
  <c r="M5" i="1" l="1"/>
  <c r="N31" i="1"/>
  <c r="N19" i="1"/>
  <c r="N27" i="6"/>
  <c r="N43" i="1"/>
  <c r="N63" i="6"/>
  <c r="N67" i="1"/>
  <c r="N99" i="6"/>
  <c r="M5" i="6"/>
  <c r="N13" i="1"/>
  <c r="M13" i="1"/>
  <c r="N51" i="6"/>
  <c r="N15" i="6"/>
  <c r="N33" i="6"/>
  <c r="M33" i="6"/>
  <c r="N73" i="1"/>
  <c r="M73" i="1"/>
  <c r="N87" i="6"/>
  <c r="M97" i="1"/>
  <c r="N97" i="1"/>
  <c r="N103" i="1"/>
  <c r="N107" i="1"/>
  <c r="M105" i="6"/>
  <c r="N105" i="6"/>
  <c r="N57" i="6"/>
  <c r="M57" i="6"/>
  <c r="M4" i="6"/>
  <c r="N8" i="1"/>
  <c r="M8" i="1"/>
  <c r="M16" i="6"/>
  <c r="N16" i="6"/>
  <c r="N20" i="1"/>
  <c r="M20" i="1"/>
  <c r="M27" i="1"/>
  <c r="N28" i="6"/>
  <c r="M28" i="6"/>
  <c r="M32" i="1"/>
  <c r="N32" i="1"/>
  <c r="N40" i="6"/>
  <c r="M40" i="6"/>
  <c r="M44" i="1"/>
  <c r="N44" i="1"/>
  <c r="M51" i="1"/>
  <c r="N52" i="6"/>
  <c r="M52" i="6"/>
  <c r="M56" i="1"/>
  <c r="N56" i="1"/>
  <c r="M64" i="6"/>
  <c r="N64" i="6"/>
  <c r="N68" i="1"/>
  <c r="M68" i="1"/>
  <c r="M71" i="6"/>
  <c r="N76" i="6"/>
  <c r="M76" i="6"/>
  <c r="N80" i="1"/>
  <c r="M80" i="1"/>
  <c r="M87" i="1"/>
  <c r="M88" i="6"/>
  <c r="N88" i="6"/>
  <c r="M92" i="1"/>
  <c r="N92" i="1"/>
  <c r="N100" i="6"/>
  <c r="M100" i="6"/>
  <c r="M104" i="1"/>
  <c r="N104" i="1"/>
  <c r="N108" i="1"/>
  <c r="M106" i="6"/>
  <c r="N9" i="6"/>
  <c r="M9" i="6"/>
  <c r="N75" i="6"/>
  <c r="N37" i="1"/>
  <c r="M37" i="1"/>
  <c r="N81" i="6"/>
  <c r="M81" i="6"/>
  <c r="M9" i="1"/>
  <c r="N9" i="1"/>
  <c r="N11" i="6"/>
  <c r="N15" i="1"/>
  <c r="M17" i="6"/>
  <c r="N17" i="6"/>
  <c r="M21" i="1"/>
  <c r="N21" i="1"/>
  <c r="N23" i="6"/>
  <c r="N27" i="1"/>
  <c r="M29" i="6"/>
  <c r="N29" i="6"/>
  <c r="N33" i="1"/>
  <c r="M33" i="1"/>
  <c r="N35" i="6"/>
  <c r="N39" i="1"/>
  <c r="M41" i="6"/>
  <c r="N41" i="6"/>
  <c r="N45" i="1"/>
  <c r="M45" i="1"/>
  <c r="N47" i="6"/>
  <c r="N51" i="1"/>
  <c r="N53" i="6"/>
  <c r="M53" i="6"/>
  <c r="M57" i="1"/>
  <c r="N57" i="1"/>
  <c r="N59" i="6"/>
  <c r="N63" i="1"/>
  <c r="N65" i="6"/>
  <c r="M65" i="6"/>
  <c r="M69" i="1"/>
  <c r="N69" i="1"/>
  <c r="N71" i="6"/>
  <c r="N75" i="1"/>
  <c r="N77" i="6"/>
  <c r="M77" i="6"/>
  <c r="M81" i="1"/>
  <c r="N81" i="1"/>
  <c r="N83" i="6"/>
  <c r="N87" i="1"/>
  <c r="N89" i="6"/>
  <c r="M89" i="6"/>
  <c r="N93" i="1"/>
  <c r="M93" i="1"/>
  <c r="N95" i="6"/>
  <c r="N99" i="1"/>
  <c r="N101" i="6"/>
  <c r="M101" i="6"/>
  <c r="N109" i="1"/>
  <c r="N105" i="1"/>
  <c r="M105" i="1"/>
  <c r="M69" i="6"/>
  <c r="N69" i="6"/>
  <c r="M93" i="6"/>
  <c r="N93" i="6"/>
  <c r="N39" i="6"/>
  <c r="N55" i="1"/>
  <c r="N79" i="1"/>
  <c r="M4" i="1"/>
  <c r="M6" i="6"/>
  <c r="N12" i="6"/>
  <c r="M12" i="6"/>
  <c r="N16" i="1"/>
  <c r="M16" i="1"/>
  <c r="M23" i="1"/>
  <c r="N24" i="6"/>
  <c r="M24" i="6"/>
  <c r="M28" i="1"/>
  <c r="N28" i="1"/>
  <c r="M36" i="6"/>
  <c r="N36" i="6"/>
  <c r="N40" i="1"/>
  <c r="M40" i="1"/>
  <c r="N48" i="6"/>
  <c r="M48" i="6"/>
  <c r="M52" i="1"/>
  <c r="N52" i="1"/>
  <c r="M59" i="1"/>
  <c r="M60" i="6"/>
  <c r="N60" i="6"/>
  <c r="M64" i="1"/>
  <c r="N64" i="1"/>
  <c r="M71" i="1"/>
  <c r="M72" i="6"/>
  <c r="N72" i="6"/>
  <c r="N76" i="1"/>
  <c r="M76" i="1"/>
  <c r="M79" i="6"/>
  <c r="M83" i="1"/>
  <c r="N84" i="6"/>
  <c r="M84" i="6"/>
  <c r="N88" i="1"/>
  <c r="M88" i="1"/>
  <c r="M91" i="6"/>
  <c r="N96" i="6"/>
  <c r="M96" i="6"/>
  <c r="N100" i="1"/>
  <c r="M100" i="1"/>
  <c r="M107" i="1"/>
  <c r="N110" i="1"/>
  <c r="M106" i="1"/>
  <c r="N49" i="1"/>
  <c r="M49" i="1"/>
  <c r="N91" i="1"/>
  <c r="N7" i="1"/>
  <c r="M45" i="6"/>
  <c r="N45" i="6"/>
  <c r="N85" i="1"/>
  <c r="M85" i="1"/>
  <c r="N7" i="6"/>
  <c r="N11" i="1"/>
  <c r="M13" i="6"/>
  <c r="N13" i="6"/>
  <c r="M17" i="1"/>
  <c r="N17" i="1"/>
  <c r="N19" i="6"/>
  <c r="N23" i="1"/>
  <c r="M25" i="6"/>
  <c r="N25" i="6"/>
  <c r="M29" i="1"/>
  <c r="N29" i="1"/>
  <c r="N31" i="6"/>
  <c r="N35" i="1"/>
  <c r="N37" i="6"/>
  <c r="M37" i="6"/>
  <c r="M41" i="1"/>
  <c r="N41" i="1"/>
  <c r="N43" i="6"/>
  <c r="N47" i="1"/>
  <c r="M49" i="6"/>
  <c r="N49" i="6"/>
  <c r="N53" i="1"/>
  <c r="M53" i="1"/>
  <c r="N55" i="6"/>
  <c r="N59" i="1"/>
  <c r="M61" i="6"/>
  <c r="N61" i="6"/>
  <c r="M65" i="1"/>
  <c r="N65" i="1"/>
  <c r="N67" i="6"/>
  <c r="N71" i="1"/>
  <c r="N73" i="6"/>
  <c r="M73" i="6"/>
  <c r="N77" i="1"/>
  <c r="M77" i="1"/>
  <c r="N79" i="6"/>
  <c r="N83" i="1"/>
  <c r="M85" i="6"/>
  <c r="N85" i="6"/>
  <c r="M89" i="1"/>
  <c r="N89" i="1"/>
  <c r="N91" i="6"/>
  <c r="N95" i="1"/>
  <c r="M97" i="6"/>
  <c r="N97" i="6"/>
  <c r="N101" i="1"/>
  <c r="M101" i="1"/>
  <c r="N103" i="6"/>
  <c r="N21" i="6"/>
  <c r="M21" i="6"/>
  <c r="N25" i="1"/>
  <c r="M25" i="1"/>
  <c r="M61" i="1"/>
  <c r="N61" i="1"/>
  <c r="M6" i="1"/>
  <c r="M8" i="6"/>
  <c r="N8" i="6"/>
  <c r="N12" i="1"/>
  <c r="M12" i="1"/>
  <c r="M20" i="6"/>
  <c r="N20" i="6"/>
  <c r="N24" i="1"/>
  <c r="M24" i="1"/>
  <c r="M32" i="6"/>
  <c r="N32" i="6"/>
  <c r="N36" i="1"/>
  <c r="M36" i="1"/>
  <c r="N44" i="6"/>
  <c r="M44" i="6"/>
  <c r="N48" i="1"/>
  <c r="M48" i="1"/>
  <c r="M56" i="6"/>
  <c r="N56" i="6"/>
  <c r="N60" i="1"/>
  <c r="M60" i="1"/>
  <c r="M68" i="6"/>
  <c r="N68" i="6"/>
  <c r="N72" i="1"/>
  <c r="M72" i="1"/>
  <c r="M79" i="1"/>
  <c r="N80" i="6"/>
  <c r="M80" i="6"/>
  <c r="N84" i="1"/>
  <c r="M84" i="1"/>
  <c r="M87" i="6"/>
  <c r="M91" i="1"/>
  <c r="M92" i="6"/>
  <c r="N92" i="6"/>
  <c r="N96" i="1"/>
  <c r="M96" i="1"/>
  <c r="N104" i="6"/>
  <c r="M104" i="6"/>
  <c r="M7" i="6" l="1"/>
  <c r="N74" i="6"/>
  <c r="M74" i="6"/>
  <c r="N38" i="6"/>
  <c r="M38" i="6"/>
  <c r="M78" i="6"/>
  <c r="N78" i="6"/>
  <c r="M43" i="6"/>
  <c r="M42" i="6"/>
  <c r="N42" i="6"/>
  <c r="M70" i="6"/>
  <c r="N70" i="6"/>
  <c r="M35" i="6"/>
  <c r="N34" i="6"/>
  <c r="M34" i="6"/>
  <c r="M90" i="1"/>
  <c r="N90" i="1"/>
  <c r="N54" i="1"/>
  <c r="M54" i="1"/>
  <c r="M19" i="1"/>
  <c r="M18" i="1"/>
  <c r="N18" i="1"/>
  <c r="M95" i="1"/>
  <c r="N94" i="1"/>
  <c r="M94" i="1"/>
  <c r="N58" i="1"/>
  <c r="M58" i="1"/>
  <c r="M22" i="1"/>
  <c r="N22" i="1"/>
  <c r="N86" i="1"/>
  <c r="M86" i="1"/>
  <c r="N50" i="1"/>
  <c r="M50" i="1"/>
  <c r="M14" i="1"/>
  <c r="N14" i="1"/>
  <c r="M86" i="6"/>
  <c r="N86" i="6"/>
  <c r="M50" i="6"/>
  <c r="N50" i="6"/>
  <c r="M14" i="6"/>
  <c r="N14" i="6"/>
  <c r="N90" i="6"/>
  <c r="M90" i="6"/>
  <c r="M55" i="6"/>
  <c r="N54" i="6"/>
  <c r="M54" i="6"/>
  <c r="M19" i="6"/>
  <c r="M18" i="6"/>
  <c r="N18" i="6"/>
  <c r="M83" i="6"/>
  <c r="N82" i="6"/>
  <c r="M82" i="6"/>
  <c r="M47" i="6"/>
  <c r="N46" i="6"/>
  <c r="M46" i="6"/>
  <c r="N10" i="6"/>
  <c r="M10" i="6"/>
  <c r="M55" i="1"/>
  <c r="N102" i="1"/>
  <c r="M102" i="1"/>
  <c r="M67" i="1"/>
  <c r="N66" i="1"/>
  <c r="M66" i="1"/>
  <c r="M31" i="1"/>
  <c r="N30" i="1"/>
  <c r="M30" i="1"/>
  <c r="N106" i="1"/>
  <c r="M70" i="1"/>
  <c r="N70" i="1"/>
  <c r="M35" i="1"/>
  <c r="N34" i="1"/>
  <c r="M34" i="1"/>
  <c r="N98" i="1"/>
  <c r="M98" i="1"/>
  <c r="M63" i="1"/>
  <c r="M62" i="1"/>
  <c r="N62" i="1"/>
  <c r="M26" i="1"/>
  <c r="N26" i="1"/>
  <c r="M15" i="6"/>
  <c r="M39" i="6"/>
  <c r="M99" i="6"/>
  <c r="M98" i="6"/>
  <c r="N98" i="6"/>
  <c r="M103" i="6"/>
  <c r="M102" i="6"/>
  <c r="N102" i="6"/>
  <c r="M31" i="6"/>
  <c r="N30" i="6"/>
  <c r="M30" i="6"/>
  <c r="M75" i="6"/>
  <c r="M95" i="6"/>
  <c r="M94" i="6"/>
  <c r="N94" i="6"/>
  <c r="M59" i="6"/>
  <c r="M58" i="6"/>
  <c r="N58" i="6"/>
  <c r="M23" i="6"/>
  <c r="N22" i="6"/>
  <c r="M22" i="6"/>
  <c r="M51" i="6"/>
  <c r="M63" i="6"/>
  <c r="M62" i="6"/>
  <c r="N62" i="6"/>
  <c r="M15" i="1"/>
  <c r="M103" i="1"/>
  <c r="M27" i="6"/>
  <c r="N26" i="6"/>
  <c r="M26" i="6"/>
  <c r="M67" i="6"/>
  <c r="N66" i="6"/>
  <c r="M66" i="6"/>
  <c r="M7" i="1"/>
  <c r="N82" i="1"/>
  <c r="M82" i="1"/>
  <c r="M47" i="1"/>
  <c r="M46" i="1"/>
  <c r="N46" i="1"/>
  <c r="M11" i="1"/>
  <c r="M10" i="1"/>
  <c r="N10" i="1"/>
  <c r="M99" i="1"/>
  <c r="M75" i="1"/>
  <c r="N74" i="1"/>
  <c r="M74" i="1"/>
  <c r="M39" i="1"/>
  <c r="M38" i="1"/>
  <c r="N38" i="1"/>
  <c r="M78" i="1"/>
  <c r="N78" i="1"/>
  <c r="M43" i="1"/>
  <c r="N42" i="1"/>
  <c r="M42" i="1"/>
  <c r="M11" i="6"/>
  <c r="N106" i="6"/>
  <c r="N111" i="6" l="1"/>
  <c r="N112" i="6"/>
  <c r="N113" i="6"/>
  <c r="N114" i="6" l="1"/>
  <c r="M111" i="6"/>
  <c r="M110" i="6"/>
  <c r="N110" i="6"/>
  <c r="N109" i="6"/>
  <c r="M109" i="6"/>
  <c r="N108" i="6"/>
  <c r="M108" i="6"/>
  <c r="N107" i="6"/>
  <c r="M107" i="6"/>
</calcChain>
</file>

<file path=xl/sharedStrings.xml><?xml version="1.0" encoding="utf-8"?>
<sst xmlns="http://schemas.openxmlformats.org/spreadsheetml/2006/main" count="1616" uniqueCount="276">
  <si>
    <t>GDP NSA</t>
  </si>
  <si>
    <t>Exchange Rate</t>
  </si>
  <si>
    <t>Inflation NSA</t>
  </si>
  <si>
    <t>Index</t>
  </si>
  <si>
    <t>Ydt</t>
  </si>
  <si>
    <t>12M</t>
  </si>
  <si>
    <t>YoY</t>
  </si>
  <si>
    <t>QoQ*</t>
  </si>
  <si>
    <t>eop</t>
  </si>
  <si>
    <t>Avg</t>
  </si>
  <si>
    <t>Index (eop)</t>
  </si>
  <si>
    <t>QoQ</t>
  </si>
  <si>
    <t>2002 - I</t>
  </si>
  <si>
    <t>2002 - II</t>
  </si>
  <si>
    <t>2002 - III</t>
  </si>
  <si>
    <t>2002 - IV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</si>
  <si>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</si>
  <si>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</si>
  <si>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</si>
  <si>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</si>
  <si>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</si>
  <si>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</si>
  <si>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</si>
  <si>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</si>
  <si>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</si>
  <si>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</si>
  <si>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</si>
  <si>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</si>
  <si>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</si>
  <si>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</si>
  <si>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</si>
  <si>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</si>
  <si>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</si>
  <si>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</si>
  <si>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</si>
  <si>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</si>
  <si>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</si>
  <si>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</si>
  <si>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</si>
  <si>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</si>
  <si>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</si>
  <si>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</si>
  <si>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</si>
  <si>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</si>
  <si>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</si>
  <si>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</si>
  <si>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</si>
  <si>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</si>
  <si>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</si>
  <si>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</si>
  <si>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</si>
  <si>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</si>
  <si>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</si>
  <si>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</si>
  <si>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</si>
  <si>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</si>
  <si>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</si>
  <si>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</si>
  <si>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</si>
  <si>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</si>
  <si>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</si>
  <si>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</si>
  <si>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</si>
  <si>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</si>
  <si>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</si>
  <si>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</si>
  <si>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</si>
  <si>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</si>
  <si>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</si>
  <si>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</si>
  <si>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</si>
  <si>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</si>
  <si>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</si>
  <si>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</si>
  <si>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</si>
  <si>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</si>
  <si>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</si>
  <si>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</si>
  <si>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</si>
  <si>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</si>
  <si>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</si>
  <si>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</si>
  <si>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</si>
  <si>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</si>
  <si>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</si>
  <si>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</si>
  <si>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</si>
  <si>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</si>
  <si>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 xml:space="preserve">* Index SA </t>
  </si>
  <si>
    <t>Exchange Rate - ARG  / USD  (end of period)</t>
  </si>
  <si>
    <t>Monetary Policy Rate **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</si>
  <si>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</si>
  <si>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</si>
  <si>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</si>
  <si>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</si>
  <si>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</si>
  <si>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</si>
  <si>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</si>
  <si>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</si>
  <si>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</si>
  <si>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</si>
  <si>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</si>
  <si>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</si>
  <si>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</si>
  <si>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</si>
  <si>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</si>
  <si>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</si>
  <si>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</si>
  <si>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</si>
  <si>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</si>
  <si>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</si>
  <si>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</si>
  <si>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</si>
  <si>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</si>
  <si>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</si>
  <si>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</si>
  <si>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CPI %</t>
  </si>
  <si>
    <t>GDP %</t>
  </si>
  <si>
    <t xml:space="preserve">**  From December 2015 and December 2016 Lebac 35 days rate. From December 2016 center of the corridor 7 day repo rate </t>
  </si>
  <si>
    <t>Monetary Policy Rate - % (end of period)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</si>
  <si>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</si>
  <si>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</si>
  <si>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</si>
  <si>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</si>
  <si>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</si>
  <si>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</si>
  <si>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</si>
  <si>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</si>
  <si>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</si>
  <si>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</si>
  <si>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>Exchange Rate - PEN  / USD  (end of period)</t>
  </si>
  <si>
    <t xml:space="preserve"> 2008-IV </t>
  </si>
  <si>
    <t xml:space="preserve"> 2008-III </t>
  </si>
  <si>
    <t xml:space="preserve"> 2008-II </t>
  </si>
  <si>
    <t xml:space="preserve"> 2008-I </t>
  </si>
  <si>
    <t xml:space="preserve"> 2007-IV </t>
  </si>
  <si>
    <t xml:space="preserve"> 2007-III </t>
  </si>
  <si>
    <t xml:space="preserve"> 2007-II </t>
  </si>
  <si>
    <t xml:space="preserve"> 2007-I </t>
  </si>
  <si>
    <t xml:space="preserve"> 2006-IV </t>
  </si>
  <si>
    <t xml:space="preserve"> 2006-III </t>
  </si>
  <si>
    <t xml:space="preserve"> 2006-II </t>
  </si>
  <si>
    <t xml:space="preserve"> 2006-I </t>
  </si>
  <si>
    <t xml:space="preserve"> 2005-IV </t>
  </si>
  <si>
    <t xml:space="preserve"> 2005-III </t>
  </si>
  <si>
    <t xml:space="preserve"> 2005-II </t>
  </si>
  <si>
    <t xml:space="preserve"> 2005-I </t>
  </si>
  <si>
    <t xml:space="preserve"> 2004-IV </t>
  </si>
  <si>
    <t xml:space="preserve"> 2004-III </t>
  </si>
  <si>
    <t xml:space="preserve"> 2004-II </t>
  </si>
  <si>
    <t xml:space="preserve"> 2004-I </t>
  </si>
  <si>
    <t xml:space="preserve"> 2003-IV </t>
  </si>
  <si>
    <t xml:space="preserve"> 2003-III </t>
  </si>
  <si>
    <t xml:space="preserve"> 2003-II </t>
  </si>
  <si>
    <t xml:space="preserve"> 2003-I </t>
  </si>
  <si>
    <t>2001 - IV</t>
  </si>
  <si>
    <t>2001 - III</t>
  </si>
  <si>
    <t>2001 - II</t>
  </si>
  <si>
    <t>2001 - I</t>
  </si>
  <si>
    <t>2000 - IV</t>
  </si>
  <si>
    <t>2000 - III</t>
  </si>
  <si>
    <t>2000 - II</t>
  </si>
  <si>
    <t>2000 - I</t>
  </si>
  <si>
    <t>1999 - IV</t>
  </si>
  <si>
    <t>1999 - III</t>
  </si>
  <si>
    <t>1999 - II</t>
  </si>
  <si>
    <t>1999 - I</t>
  </si>
  <si>
    <t>1998 - IV</t>
  </si>
  <si>
    <t>1998 - III</t>
  </si>
  <si>
    <t>1998 - II</t>
  </si>
  <si>
    <t>1998 - I</t>
  </si>
  <si>
    <t>1997 - IV</t>
  </si>
  <si>
    <t>1997 - III</t>
  </si>
  <si>
    <t>1997 - II</t>
  </si>
  <si>
    <t>1997 - I</t>
  </si>
  <si>
    <t>1996 - IV</t>
  </si>
  <si>
    <t>1996 - III</t>
  </si>
  <si>
    <t>1996 - II</t>
  </si>
  <si>
    <t>1996 - I</t>
  </si>
  <si>
    <t>1995 - IV</t>
  </si>
  <si>
    <t>1995 - III</t>
  </si>
  <si>
    <t>1995 - II</t>
  </si>
  <si>
    <t>1995 - I</t>
  </si>
  <si>
    <t>1994 - IV</t>
  </si>
  <si>
    <t>1994 - III</t>
  </si>
  <si>
    <t>1994 - II</t>
  </si>
  <si>
    <t>1994 - I</t>
  </si>
  <si>
    <t>1993 - IV</t>
  </si>
  <si>
    <t>1993 - III</t>
  </si>
  <si>
    <t>1993 - II</t>
  </si>
  <si>
    <t>1993 - I</t>
  </si>
  <si>
    <t>1992 - IV</t>
  </si>
  <si>
    <t>1992 - III</t>
  </si>
  <si>
    <t>1992 - II</t>
  </si>
  <si>
    <t>1992 - I</t>
  </si>
  <si>
    <t>1991 - IV</t>
  </si>
  <si>
    <t>1991 - III</t>
  </si>
  <si>
    <t>1991 - II</t>
  </si>
  <si>
    <t>1991 - I</t>
  </si>
  <si>
    <t>Monetary Policy Rate</t>
  </si>
  <si>
    <t>Exchange Rate - MXN / USD  (end of period)</t>
  </si>
  <si>
    <t>* Index SA</t>
  </si>
  <si>
    <t>2024- IV</t>
  </si>
  <si>
    <t>2022- IV</t>
  </si>
  <si>
    <t>2022- I</t>
  </si>
  <si>
    <t>Index eop</t>
  </si>
  <si>
    <t>Exchange Rate - PYG  / USD  (end of period)</t>
  </si>
  <si>
    <t>Exchange Rate - CLP  / USD  (end of period)</t>
  </si>
  <si>
    <t>** Growth rate calculated from the CPI constructed with QoQ variations of 2018 CPI basket on historical 2013 CPI.</t>
  </si>
  <si>
    <t>YoY**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</si>
  <si>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</si>
  <si>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</si>
  <si>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</si>
  <si>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</si>
  <si>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</si>
  <si>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</si>
  <si>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</si>
  <si>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</si>
  <si>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</si>
  <si>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</si>
  <si>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</si>
  <si>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</si>
  <si>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</si>
  <si>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</si>
  <si>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</si>
  <si>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</si>
  <si>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</si>
  <si>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</si>
  <si>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</si>
  <si>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</si>
  <si>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</si>
  <si>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</si>
  <si>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</si>
  <si>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</si>
  <si>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</si>
  <si>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</si>
  <si>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</si>
  <si>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</si>
  <si>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</si>
  <si>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</si>
  <si>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</si>
  <si>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</si>
  <si>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</si>
  <si>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</si>
  <si>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</si>
  <si>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</si>
  <si>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</si>
  <si>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</si>
  <si>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</si>
  <si>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</si>
  <si>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</si>
  <si>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</si>
  <si>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</si>
  <si>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</si>
  <si>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</si>
  <si>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</si>
  <si>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</si>
  <si>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</si>
  <si>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</si>
  <si>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</si>
  <si>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</si>
  <si>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</si>
  <si>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</si>
  <si>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</si>
  <si>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</si>
  <si>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Exchange Rate - UYU / USD (end of period)</t>
  </si>
  <si>
    <t xml:space="preserve"> </t>
  </si>
  <si>
    <t>Exchange Rate - COP  / USD  (end of period)</t>
  </si>
  <si>
    <t>2019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</si>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</sst>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8" formatCode="0.0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4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i/>
      <sz val="10"/>
      <color indexed="62"/>
      <name val="Arial"/>
      <family val="2"/>
    </font>
    <font>
      <i/>
      <sz val="10"/>
      <color indexed="9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color indexed="30"/>
      <name val="Arial"/>
      <family val="2"/>
    </font>
    <font>
      <sz val="12"/>
      <color indexed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FF7800"/>
      <name val="Arial"/>
      <family val="2"/>
    </font>
    <font>
      <sz val="10"/>
      <color rgb="FF626262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8"/>
      <color theme="1"/>
      <name val="Verdana"/>
      <family val="2"/>
    </font>
    <font>
      <sz val="10"/>
      <name val="Arial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9"/>
      </left>
      <right/>
      <top/>
      <bottom/>
      <diagonal/>
    </border>
    <border>
      <left/>
      <right style="medium">
        <color indexed="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n">
        <color indexed="3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9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medium">
        <color indexed="9"/>
      </bottom>
      <diagonal/>
    </border>
    <border>
      <left/>
      <right style="medium">
        <color indexed="9"/>
      </right>
      <top style="thin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30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5" borderId="0" applyNumberFormat="0" applyBorder="0" applyAlignment="0" applyProtection="0"/>
    <xf numFmtId="0" fontId="31" fillId="37" borderId="0" applyNumberFormat="0" applyBorder="0" applyAlignment="0" applyProtection="0"/>
    <xf numFmtId="0" fontId="31" fillId="39" borderId="0" applyNumberFormat="0" applyBorder="0" applyAlignment="0" applyProtection="0"/>
    <xf numFmtId="0" fontId="31" fillId="41" borderId="0" applyNumberFormat="0" applyBorder="0" applyAlignment="0" applyProtection="0"/>
    <xf numFmtId="0" fontId="31" fillId="43" borderId="0" applyNumberFormat="0" applyBorder="0" applyAlignment="0" applyProtection="0"/>
    <xf numFmtId="0" fontId="31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1" fillId="36" borderId="0" applyNumberFormat="0" applyBorder="0" applyAlignment="0" applyProtection="0"/>
    <xf numFmtId="0" fontId="31" fillId="38" borderId="0" applyNumberFormat="0" applyBorder="0" applyAlignment="0" applyProtection="0"/>
    <xf numFmtId="0" fontId="31" fillId="44" borderId="0" applyNumberFormat="0" applyBorder="0" applyAlignment="0" applyProtection="0"/>
    <xf numFmtId="0" fontId="31" fillId="41" borderId="0" applyNumberFormat="0" applyBorder="0" applyAlignment="0" applyProtection="0"/>
    <xf numFmtId="0" fontId="31" fillId="36" borderId="0" applyNumberFormat="0" applyBorder="0" applyAlignment="0" applyProtection="0"/>
    <xf numFmtId="0" fontId="31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2" fillId="50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3" fillId="43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4" fillId="47" borderId="0" applyNumberFormat="0" applyBorder="0" applyAlignment="0" applyProtection="0"/>
    <xf numFmtId="0" fontId="34" fillId="38" borderId="0" applyNumberFormat="0" applyBorder="0" applyAlignment="0" applyProtection="0"/>
    <xf numFmtId="0" fontId="34" fillId="44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21" fillId="12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47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21" fillId="16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38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21" fillId="20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4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8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21" fillId="32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169" fontId="35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2" fillId="52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3" fillId="4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37" fillId="0" borderId="15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28" fillId="0" borderId="0" applyNumberFormat="0" applyFill="0" applyBorder="0" applyAlignment="0" applyProtection="0"/>
    <xf numFmtId="170" fontId="40" fillId="0" borderId="0">
      <alignment vertical="top"/>
    </xf>
    <xf numFmtId="0" fontId="28" fillId="0" borderId="0" applyNumberFormat="0" applyFill="0" applyBorder="0" applyProtection="0">
      <alignment horizontal="right"/>
    </xf>
    <xf numFmtId="170" fontId="41" fillId="0" borderId="0">
      <alignment horizontal="right"/>
    </xf>
    <xf numFmtId="0" fontId="42" fillId="0" borderId="16"/>
    <xf numFmtId="170" fontId="41" fillId="0" borderId="0">
      <alignment horizontal="left"/>
    </xf>
    <xf numFmtId="0" fontId="41" fillId="0" borderId="0">
      <alignment horizontal="left"/>
    </xf>
    <xf numFmtId="0" fontId="43" fillId="39" borderId="0" applyNumberFormat="0" applyBorder="0" applyAlignment="0" applyProtection="0"/>
    <xf numFmtId="0" fontId="43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10" fillId="2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169" fontId="44" fillId="39" borderId="0" applyNumberFormat="0" applyBorder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5" fillId="5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0" fontId="46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15" fillId="6" borderId="4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47" fillId="56" borderId="1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17" fillId="7" borderId="7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23" fillId="57" borderId="18" applyNumberFormat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16" fillId="0" borderId="6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0" fontId="49" fillId="57" borderId="18" applyNumberFormat="0" applyAlignment="0" applyProtection="0"/>
    <xf numFmtId="0" fontId="49" fillId="57" borderId="18" applyNumberFormat="0" applyAlignment="0" applyProtection="0"/>
    <xf numFmtId="0" fontId="50" fillId="0" borderId="19" applyNumberFormat="0" applyFill="0" applyAlignment="0" applyProtection="0"/>
    <xf numFmtId="0" fontId="50" fillId="0" borderId="19" applyNumberFormat="0" applyFill="0" applyAlignment="0" applyProtection="0"/>
    <xf numFmtId="0" fontId="51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0" fontId="52" fillId="7" borderId="18" applyNumberFormat="0" applyAlignment="0" applyProtection="0"/>
    <xf numFmtId="1" fontId="53" fillId="33" borderId="20">
      <alignment horizontal="right" vertical="center"/>
    </xf>
    <xf numFmtId="0" fontId="53" fillId="58" borderId="20">
      <alignment horizontal="center" vertical="center"/>
    </xf>
    <xf numFmtId="1" fontId="53" fillId="33" borderId="20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4" fillId="33" borderId="20"/>
    <xf numFmtId="0" fontId="55" fillId="59" borderId="20">
      <alignment horizontal="left" vertical="center"/>
    </xf>
    <xf numFmtId="0" fontId="55" fillId="59" borderId="20">
      <alignment horizontal="left" vertical="center"/>
    </xf>
    <xf numFmtId="0" fontId="56" fillId="33" borderId="20">
      <alignment horizontal="left" vertical="center"/>
    </xf>
    <xf numFmtId="0" fontId="57" fillId="33" borderId="21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9" fillId="0" borderId="0">
      <protection locked="0"/>
    </xf>
    <xf numFmtId="171" fontId="60" fillId="0" borderId="0"/>
    <xf numFmtId="172" fontId="60" fillId="0" borderId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0" fontId="34" fillId="52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8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21" fillId="9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2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21" fillId="13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4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21" fillId="17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55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21" fillId="21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49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21" fillId="25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50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21" fillId="29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35" fillId="48" borderId="0" applyNumberFormat="0" applyBorder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0" fontId="63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13" fillId="5" borderId="4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69" fontId="62" fillId="42" borderId="17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75" fontId="59" fillId="0" borderId="0">
      <protection locked="0"/>
    </xf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6" fillId="43" borderId="0" applyNumberFormat="0" applyBorder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7" fillId="0" borderId="22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69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1" fillId="0" borderId="26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2" fillId="0" borderId="27" applyNumberFormat="0" applyFill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11" fillId="3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169" fontId="75" fillId="37" borderId="0" applyNumberFormat="0" applyBorder="0" applyAlignment="0" applyProtection="0"/>
    <xf numFmtId="0" fontId="76" fillId="37" borderId="0" applyNumberFormat="0" applyBorder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7" fillId="42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8" fillId="45" borderId="4" applyNumberFormat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79" fillId="0" borderId="19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164" fontId="36" fillId="0" borderId="0" applyFont="0" applyFill="0" applyBorder="0" applyAlignment="0" applyProtection="0"/>
    <xf numFmtId="4" fontId="8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2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12" fillId="4" borderId="0" applyNumberFormat="0" applyBorder="0" applyAlignment="0" applyProtection="0"/>
    <xf numFmtId="169" fontId="83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169" fontId="83" fillId="45" borderId="0" applyNumberFormat="0" applyBorder="0" applyAlignment="0" applyProtection="0"/>
    <xf numFmtId="169" fontId="83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6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6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6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9" fillId="0" borderId="0"/>
    <xf numFmtId="0" fontId="29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6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0" borderId="0"/>
    <xf numFmtId="169" fontId="24" fillId="0" borderId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169" fontId="36" fillId="0" borderId="0" applyNumberFormat="0" applyFill="0" applyBorder="0" applyAlignment="0" applyProtection="0"/>
    <xf numFmtId="0" fontId="22" fillId="40" borderId="29" applyNumberFormat="0" applyFont="0" applyAlignment="0" applyProtection="0"/>
    <xf numFmtId="0" fontId="24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0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2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169" fontId="24" fillId="40" borderId="29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0" fontId="87" fillId="40" borderId="8" applyNumberFormat="0" applyFont="0" applyAlignment="0" applyProtection="0"/>
    <xf numFmtId="178" fontId="88" fillId="0" borderId="0" applyFont="0" applyFill="0" applyBorder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89" fillId="5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0" fontId="90" fillId="6" borderId="30" applyNumberFormat="0" applyAlignment="0" applyProtection="0"/>
    <xf numFmtId="9" fontId="8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7" fillId="0" borderId="0" applyFont="0" applyFill="0" applyBorder="0" applyAlignment="0" applyProtection="0"/>
    <xf numFmtId="179" fontId="59" fillId="0" borderId="0">
      <protection locked="0"/>
    </xf>
    <xf numFmtId="180" fontId="59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1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1" fillId="0" borderId="0"/>
    <xf numFmtId="0" fontId="91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14" fillId="6" borderId="5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169" fontId="92" fillId="56" borderId="30" applyNumberFormat="0" applyAlignment="0" applyProtection="0"/>
    <xf numFmtId="38" fontId="93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169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99" fillId="0" borderId="31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7" fillId="0" borderId="1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100" fillId="0" borderId="22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8" fillId="0" borderId="2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101" fillId="0" borderId="24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" fillId="0" borderId="3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61" fillId="0" borderId="26" applyNumberFormat="0" applyFill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69" fontId="97" fillId="0" borderId="0" applyNumberFormat="0" applyFill="0" applyBorder="0" applyAlignment="0" applyProtection="0"/>
    <xf numFmtId="170" fontId="99" fillId="0" borderId="31"/>
    <xf numFmtId="184" fontId="102" fillId="0" borderId="0">
      <protection locked="0"/>
    </xf>
    <xf numFmtId="184" fontId="102" fillId="0" borderId="0">
      <protection locked="0"/>
    </xf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169" fontId="20" fillId="0" borderId="9" applyNumberFormat="0" applyFill="0" applyAlignment="0" applyProtection="0"/>
    <xf numFmtId="169" fontId="103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0" fontId="104" fillId="0" borderId="32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0" fontId="105" fillId="0" borderId="33" applyNumberFormat="0" applyFill="0" applyAlignment="0" applyProtection="0"/>
    <xf numFmtId="169" fontId="103" fillId="0" borderId="32" applyNumberFormat="0" applyFill="0" applyAlignment="0" applyProtection="0"/>
    <xf numFmtId="169" fontId="103" fillId="0" borderId="32" applyNumberFormat="0" applyFill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6" fillId="65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43" fillId="0" borderId="0"/>
  </cellStyleXfs>
  <cellXfs count="616">
    <xf numFmtId="0" fontId="0" fillId="0" borderId="0" xfId="0"/>
    <xf numFmtId="0" fontId="10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8" fillId="0" borderId="0" xfId="0" applyFont="1" applyAlignment="1">
      <alignment vertical="center"/>
    </xf>
    <xf numFmtId="0" fontId="28" fillId="0" borderId="34" xfId="0" applyFont="1" applyBorder="1" applyAlignment="1">
      <alignment vertical="center" wrapText="1"/>
    </xf>
    <xf numFmtId="0" fontId="110" fillId="0" borderId="0" xfId="0" applyFont="1" applyAlignment="1">
      <alignment vertical="center" wrapText="1"/>
    </xf>
    <xf numFmtId="0" fontId="11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5" fontId="22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vertical="center"/>
    </xf>
    <xf numFmtId="0" fontId="86" fillId="34" borderId="0" xfId="0" applyFont="1" applyFill="1"/>
    <xf numFmtId="0" fontId="112" fillId="34" borderId="0" xfId="0" applyFont="1" applyFill="1"/>
    <xf numFmtId="2" fontId="112" fillId="34" borderId="0" xfId="0" applyNumberFormat="1" applyFont="1" applyFill="1"/>
    <xf numFmtId="0" fontId="86" fillId="33" borderId="0" xfId="0" applyFont="1" applyFill="1"/>
    <xf numFmtId="0" fontId="115" fillId="33" borderId="0" xfId="0" applyFont="1" applyFill="1"/>
    <xf numFmtId="0" fontId="116" fillId="33" borderId="0" xfId="0" applyFont="1" applyFill="1"/>
    <xf numFmtId="0" fontId="86" fillId="33" borderId="0" xfId="0" applyFont="1" applyFill="1" applyAlignment="1">
      <alignment horizontal="center"/>
    </xf>
    <xf numFmtId="0" fontId="86" fillId="33" borderId="0" xfId="0" applyFont="1" applyFill="1" applyAlignment="1">
      <alignment horizontal="center" vertical="center"/>
    </xf>
    <xf numFmtId="166" fontId="86" fillId="33" borderId="0" xfId="0" applyNumberFormat="1" applyFont="1" applyFill="1" applyAlignment="1">
      <alignment horizontal="center" vertical="center"/>
    </xf>
    <xf numFmtId="166" fontId="113" fillId="33" borderId="0" xfId="0" applyNumberFormat="1" applyFont="1" applyFill="1" applyAlignment="1">
      <alignment horizontal="left" vertical="center"/>
    </xf>
    <xf numFmtId="0" fontId="86" fillId="33" borderId="0" xfId="0" applyFont="1" applyFill="1" applyAlignment="1">
      <alignment horizontal="left" vertical="center"/>
    </xf>
    <xf numFmtId="0" fontId="115" fillId="33" borderId="0" xfId="0" applyFont="1" applyFill="1" applyAlignment="1">
      <alignment horizontal="left"/>
    </xf>
    <xf numFmtId="0" fontId="86" fillId="33" borderId="0" xfId="0" applyFont="1" applyFill="1" applyAlignment="1">
      <alignment horizontal="left"/>
    </xf>
    <xf numFmtId="0" fontId="116" fillId="33" borderId="0" xfId="0" applyFont="1" applyFill="1" applyAlignment="1">
      <alignment horizontal="left"/>
    </xf>
    <xf numFmtId="0" fontId="109" fillId="66" borderId="0" xfId="0" applyFont="1" applyFill="1" applyAlignment="1">
      <alignment vertical="center" wrapText="1"/>
    </xf>
    <xf numFmtId="0" fontId="27" fillId="66" borderId="0" xfId="0" applyFont="1" applyFill="1" applyAlignment="1">
      <alignment horizontal="right" vertical="center" wrapText="1"/>
    </xf>
    <xf numFmtId="0" fontId="118" fillId="33" borderId="0" xfId="0" applyFont="1" applyFill="1" applyAlignment="1">
      <alignment vertical="center"/>
    </xf>
    <xf numFmtId="167" fontId="118" fillId="34" borderId="35" xfId="3962" applyNumberFormat="1" applyFont="1" applyFill="1" applyBorder="1" applyAlignment="1">
      <alignment horizontal="right" vertical="center" wrapText="1"/>
    </xf>
    <xf numFmtId="167" fontId="118" fillId="34" borderId="35" xfId="3962" applyNumberFormat="1" applyFont="1" applyFill="1" applyBorder="1" applyAlignment="1">
      <alignment horizontal="center" vertical="center" wrapText="1"/>
    </xf>
    <xf numFmtId="167" fontId="119" fillId="60" borderId="35" xfId="3962" applyNumberFormat="1" applyFont="1" applyFill="1" applyBorder="1" applyAlignment="1">
      <alignment horizontal="center" vertical="center" wrapText="1"/>
    </xf>
    <xf numFmtId="167" fontId="118" fillId="34" borderId="0" xfId="3962" applyNumberFormat="1" applyFont="1" applyFill="1" applyBorder="1" applyAlignment="1">
      <alignment horizontal="right" vertical="center" wrapText="1"/>
    </xf>
    <xf numFmtId="167" fontId="118" fillId="34" borderId="0" xfId="0" applyNumberFormat="1" applyFont="1" applyFill="1" applyAlignment="1">
      <alignment horizontal="right" vertical="center" wrapText="1"/>
    </xf>
    <xf numFmtId="167" fontId="118" fillId="34" borderId="0" xfId="0" applyNumberFormat="1" applyFont="1" applyFill="1" applyAlignment="1">
      <alignment horizontal="center" vertical="center" wrapText="1"/>
    </xf>
    <xf numFmtId="167" fontId="119" fillId="60" borderId="0" xfId="0" applyNumberFormat="1" applyFont="1" applyFill="1" applyAlignment="1">
      <alignment horizontal="center" vertical="center" wrapText="1"/>
    </xf>
    <xf numFmtId="2" fontId="118" fillId="34" borderId="0" xfId="3962" applyNumberFormat="1" applyFont="1" applyFill="1" applyBorder="1" applyAlignment="1">
      <alignment horizontal="right" vertical="center" wrapText="1"/>
    </xf>
    <xf numFmtId="165" fontId="118" fillId="34" borderId="0" xfId="1" applyFont="1" applyFill="1" applyBorder="1" applyAlignment="1">
      <alignment horizontal="center" vertical="center" wrapText="1"/>
    </xf>
    <xf numFmtId="2" fontId="118" fillId="34" borderId="0" xfId="1" applyNumberFormat="1" applyFont="1" applyFill="1" applyBorder="1" applyAlignment="1">
      <alignment horizontal="center" vertical="center" wrapText="1"/>
    </xf>
    <xf numFmtId="0" fontId="118" fillId="33" borderId="36" xfId="0" applyFont="1" applyFill="1" applyBorder="1" applyAlignment="1">
      <alignment vertical="center"/>
    </xf>
    <xf numFmtId="167" fontId="118" fillId="34" borderId="36" xfId="3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right" vertical="center" wrapText="1"/>
    </xf>
    <xf numFmtId="167" fontId="118" fillId="34" borderId="36" xfId="0" applyNumberFormat="1" applyFont="1" applyFill="1" applyBorder="1" applyAlignment="1">
      <alignment horizontal="center" vertical="center" wrapText="1"/>
    </xf>
    <xf numFmtId="167" fontId="118" fillId="0" borderId="36" xfId="0" applyNumberFormat="1" applyFont="1" applyBorder="1" applyAlignment="1">
      <alignment horizontal="center" vertical="center" wrapText="1"/>
    </xf>
    <xf numFmtId="166" fontId="114" fillId="66" borderId="0" xfId="0" applyNumberFormat="1" applyFont="1" applyFill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0" xfId="0" applyFont="1" applyFill="1" applyBorder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0" xfId="0" applyNumberFormat="1" applyFont="1" applyFill="1" applyAlignment="1">
      <alignment horizontal="center" vertical="center"/>
    </xf>
    <xf numFmtId="186" fontId="86" fillId="62" borderId="0" xfId="0" applyNumberFormat="1" applyFont="1" applyFill="1" applyAlignment="1">
      <alignment horizontal="center" vertical="center"/>
    </xf>
    <xf numFmtId="0" fontId="86" fillId="62" borderId="0" xfId="0" applyFont="1" applyFill="1" applyAlignment="1">
      <alignment horizontal="center" vertical="center"/>
    </xf>
    <xf numFmtId="2" fontId="86" fillId="62" borderId="10" xfId="1" applyNumberFormat="1" applyFont="1" applyFill="1" applyBorder="1" applyAlignment="1">
      <alignment horizontal="center" vertical="center"/>
    </xf>
    <xf numFmtId="167" fontId="86" fillId="62" borderId="0" xfId="1" applyNumberFormat="1" applyFont="1" applyFill="1" applyBorder="1" applyAlignment="1">
      <alignment horizontal="center" vertical="center"/>
    </xf>
    <xf numFmtId="168" fontId="86" fillId="62" borderId="10" xfId="0" applyNumberFormat="1" applyFont="1" applyFill="1" applyBorder="1" applyAlignment="1">
      <alignment horizontal="center" vertical="center"/>
    </xf>
    <xf numFmtId="1" fontId="86" fillId="62" borderId="10" xfId="0" applyNumberFormat="1" applyFont="1" applyFill="1" applyBorder="1" applyAlignment="1">
      <alignment horizontal="center" vertical="center"/>
    </xf>
    <xf numFmtId="167" fontId="86" fillId="62" borderId="0" xfId="0" applyNumberFormat="1" applyFont="1" applyFill="1" applyAlignment="1">
      <alignment horizontal="center" vertical="center"/>
    </xf>
    <xf numFmtId="167" fontId="86" fillId="62" borderId="0" xfId="2" applyNumberFormat="1" applyFont="1" applyFill="1" applyBorder="1" applyAlignment="1">
      <alignment horizontal="center" vertical="center"/>
    </xf>
    <xf numFmtId="186" fontId="113" fillId="62" borderId="12" xfId="0" applyNumberFormat="1" applyFont="1" applyFill="1" applyBorder="1" applyAlignment="1">
      <alignment horizontal="center" vertical="center"/>
    </xf>
    <xf numFmtId="0" fontId="113" fillId="62" borderId="12" xfId="0" applyFont="1" applyFill="1" applyBorder="1" applyAlignment="1">
      <alignment horizontal="center" vertical="center"/>
    </xf>
    <xf numFmtId="2" fontId="113" fillId="62" borderId="13" xfId="1" applyNumberFormat="1" applyFont="1" applyFill="1" applyBorder="1" applyAlignment="1">
      <alignment horizontal="center" vertical="center"/>
    </xf>
    <xf numFmtId="167" fontId="113" fillId="62" borderId="12" xfId="1" applyNumberFormat="1" applyFont="1" applyFill="1" applyBorder="1" applyAlignment="1">
      <alignment horizontal="center" vertical="center"/>
    </xf>
    <xf numFmtId="167" fontId="113" fillId="62" borderId="12" xfId="0" applyNumberFormat="1" applyFont="1" applyFill="1" applyBorder="1" applyAlignment="1">
      <alignment horizontal="center" vertical="center"/>
    </xf>
    <xf numFmtId="168" fontId="113" fillId="62" borderId="13" xfId="0" applyNumberFormat="1" applyFont="1" applyFill="1" applyBorder="1" applyAlignment="1">
      <alignment horizontal="center" vertical="center"/>
    </xf>
    <xf numFmtId="1" fontId="113" fillId="62" borderId="13" xfId="0" applyNumberFormat="1" applyFont="1" applyFill="1" applyBorder="1" applyAlignment="1">
      <alignment horizontal="center" vertical="center"/>
    </xf>
    <xf numFmtId="167" fontId="113" fillId="62" borderId="12" xfId="2" applyNumberFormat="1" applyFont="1" applyFill="1" applyBorder="1" applyAlignment="1">
      <alignment horizontal="center" vertical="center"/>
    </xf>
    <xf numFmtId="10" fontId="86" fillId="62" borderId="10" xfId="2" applyNumberFormat="1" applyFont="1" applyFill="1" applyBorder="1" applyAlignment="1">
      <alignment horizontal="center" vertical="center"/>
    </xf>
    <xf numFmtId="1" fontId="86" fillId="62" borderId="0" xfId="0" applyNumberFormat="1" applyFont="1" applyFill="1" applyAlignment="1">
      <alignment horizontal="center" vertical="center"/>
    </xf>
    <xf numFmtId="10" fontId="86" fillId="62" borderId="0" xfId="1" applyNumberFormat="1" applyFont="1" applyFill="1" applyBorder="1" applyAlignment="1">
      <alignment horizontal="center" vertical="center"/>
    </xf>
    <xf numFmtId="10" fontId="113" fillId="62" borderId="13" xfId="2" applyNumberFormat="1" applyFont="1" applyFill="1" applyBorder="1" applyAlignment="1">
      <alignment horizontal="center" vertical="center"/>
    </xf>
    <xf numFmtId="1" fontId="113" fillId="62" borderId="12" xfId="0" applyNumberFormat="1" applyFont="1" applyFill="1" applyBorder="1" applyAlignment="1">
      <alignment horizontal="center" vertical="center"/>
    </xf>
    <xf numFmtId="1" fontId="86" fillId="62" borderId="0" xfId="1" applyNumberFormat="1" applyFont="1" applyFill="1" applyBorder="1" applyAlignment="1">
      <alignment horizontal="center" vertical="center"/>
    </xf>
    <xf numFmtId="1" fontId="86" fillId="62" borderId="10" xfId="1" applyNumberFormat="1" applyFont="1" applyFill="1" applyBorder="1" applyAlignment="1">
      <alignment horizontal="center" vertical="center"/>
    </xf>
    <xf numFmtId="1" fontId="113" fillId="62" borderId="13" xfId="1" applyNumberFormat="1" applyFont="1" applyFill="1" applyBorder="1" applyAlignment="1">
      <alignment horizontal="center" vertical="center"/>
    </xf>
    <xf numFmtId="2" fontId="86" fillId="62" borderId="14" xfId="1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 vertical="center"/>
    </xf>
    <xf numFmtId="2" fontId="113" fillId="62" borderId="12" xfId="1" applyNumberFormat="1" applyFont="1" applyFill="1" applyBorder="1" applyAlignment="1">
      <alignment horizontal="center" vertical="center"/>
    </xf>
    <xf numFmtId="186" fontId="113" fillId="63" borderId="12" xfId="0" applyNumberFormat="1" applyFont="1" applyFill="1" applyBorder="1" applyAlignment="1">
      <alignment horizontal="center" vertical="center"/>
    </xf>
    <xf numFmtId="0" fontId="113" fillId="63" borderId="12" xfId="0" applyFont="1" applyFill="1" applyBorder="1" applyAlignment="1">
      <alignment horizontal="center" vertical="center"/>
    </xf>
    <xf numFmtId="186" fontId="86" fillId="63" borderId="0" xfId="0" applyNumberFormat="1" applyFont="1" applyFill="1" applyAlignment="1">
      <alignment horizontal="center" vertical="center"/>
    </xf>
    <xf numFmtId="0" fontId="86" fillId="63" borderId="0" xfId="0" applyFont="1" applyFill="1" applyAlignment="1">
      <alignment horizontal="center" vertical="center"/>
    </xf>
    <xf numFmtId="2" fontId="113" fillId="64" borderId="38" xfId="1" applyNumberFormat="1" applyFont="1" applyFill="1" applyBorder="1" applyAlignment="1">
      <alignment horizontal="center" vertical="center"/>
    </xf>
    <xf numFmtId="167" fontId="113" fillId="64" borderId="37" xfId="1" applyNumberFormat="1" applyFont="1" applyFill="1" applyBorder="1" applyAlignment="1">
      <alignment horizontal="center" vertical="center"/>
    </xf>
    <xf numFmtId="167" fontId="113" fillId="64" borderId="37" xfId="3" applyNumberFormat="1" applyFont="1" applyFill="1" applyBorder="1" applyAlignment="1">
      <alignment horizontal="center" vertical="center"/>
    </xf>
    <xf numFmtId="1" fontId="113" fillId="64" borderId="38" xfId="1" applyNumberFormat="1" applyFont="1" applyFill="1" applyBorder="1" applyAlignment="1">
      <alignment horizontal="center" vertical="center"/>
    </xf>
    <xf numFmtId="167" fontId="113" fillId="64" borderId="37" xfId="2" applyNumberFormat="1" applyFont="1" applyFill="1" applyBorder="1" applyAlignment="1">
      <alignment horizontal="center" vertical="center"/>
    </xf>
    <xf numFmtId="186" fontId="86" fillId="61" borderId="0" xfId="0" applyNumberFormat="1" applyFont="1" applyFill="1" applyAlignment="1">
      <alignment horizontal="center" vertical="center"/>
    </xf>
    <xf numFmtId="166" fontId="86" fillId="61" borderId="0" xfId="0" applyNumberFormat="1" applyFont="1" applyFill="1" applyAlignment="1">
      <alignment horizontal="center" vertical="center"/>
    </xf>
    <xf numFmtId="2" fontId="86" fillId="64" borderId="10" xfId="0" applyNumberFormat="1" applyFont="1" applyFill="1" applyBorder="1" applyAlignment="1">
      <alignment horizontal="center" vertical="center"/>
    </xf>
    <xf numFmtId="167" fontId="86" fillId="64" borderId="0" xfId="1" applyNumberFormat="1" applyFont="1" applyFill="1" applyBorder="1" applyAlignment="1">
      <alignment horizontal="center" vertical="center"/>
    </xf>
    <xf numFmtId="1" fontId="86" fillId="64" borderId="10" xfId="0" applyNumberFormat="1" applyFont="1" applyFill="1" applyBorder="1" applyAlignment="1">
      <alignment horizontal="center" vertical="center"/>
    </xf>
    <xf numFmtId="167" fontId="86" fillId="64" borderId="0" xfId="0" applyNumberFormat="1" applyFont="1" applyFill="1" applyAlignment="1">
      <alignment horizontal="center" vertical="center"/>
    </xf>
    <xf numFmtId="186" fontId="120" fillId="61" borderId="37" xfId="0" applyNumberFormat="1" applyFont="1" applyFill="1" applyBorder="1" applyAlignment="1">
      <alignment horizontal="center" vertical="center"/>
    </xf>
    <xf numFmtId="0" fontId="120" fillId="61" borderId="37" xfId="0" applyFont="1" applyFill="1" applyBorder="1" applyAlignment="1">
      <alignment horizontal="center" vertical="center"/>
    </xf>
    <xf numFmtId="1" fontId="118" fillId="34" borderId="0" xfId="1" applyNumberFormat="1" applyFont="1" applyFill="1" applyBorder="1" applyAlignment="1">
      <alignment horizontal="center" vertical="center" wrapText="1"/>
    </xf>
    <xf numFmtId="1" fontId="118" fillId="0" borderId="0" xfId="1" applyNumberFormat="1" applyFont="1" applyFill="1" applyBorder="1" applyAlignment="1">
      <alignment horizontal="center" vertical="center" wrapText="1"/>
    </xf>
    <xf numFmtId="1" fontId="119" fillId="60" borderId="0" xfId="1" applyNumberFormat="1" applyFont="1" applyFill="1" applyBorder="1" applyAlignment="1">
      <alignment horizontal="center" vertical="center" wrapText="1"/>
    </xf>
    <xf numFmtId="10" fontId="118" fillId="0" borderId="36" xfId="0" applyNumberFormat="1" applyFont="1" applyBorder="1" applyAlignment="1">
      <alignment horizontal="center" vertical="center" wrapText="1"/>
    </xf>
    <xf numFmtId="10" fontId="119" fillId="60" borderId="36" xfId="0" applyNumberFormat="1" applyFont="1" applyFill="1" applyBorder="1" applyAlignment="1">
      <alignment horizontal="center" vertical="center" wrapText="1"/>
    </xf>
    <xf numFmtId="14" fontId="112" fillId="34" borderId="0" xfId="0" applyNumberFormat="1" applyFont="1" applyFill="1"/>
    <xf numFmtId="14" fontId="86" fillId="34" borderId="0" xfId="0" applyNumberFormat="1" applyFont="1" applyFill="1"/>
    <xf numFmtId="168" fontId="86" fillId="0" borderId="10" xfId="0" applyNumberFormat="1" applyFont="1" applyBorder="1" applyAlignment="1">
      <alignment horizontal="center" vertical="center"/>
    </xf>
    <xf numFmtId="1" fontId="86" fillId="0" borderId="10" xfId="0" applyNumberFormat="1" applyFont="1" applyBorder="1" applyAlignment="1">
      <alignment horizontal="center" vertical="center"/>
    </xf>
    <xf numFmtId="167" fontId="86" fillId="0" borderId="0" xfId="0" applyNumberFormat="1" applyFont="1" applyAlignment="1">
      <alignment horizontal="center" vertical="center"/>
    </xf>
    <xf numFmtId="167" fontId="86" fillId="0" borderId="0" xfId="2" applyNumberFormat="1" applyFont="1" applyFill="1" applyBorder="1" applyAlignment="1">
      <alignment horizontal="center" vertical="center"/>
    </xf>
    <xf numFmtId="167" fontId="86" fillId="0" borderId="0" xfId="1" applyNumberFormat="1" applyFont="1" applyFill="1" applyBorder="1" applyAlignment="1">
      <alignment horizontal="center" vertical="center"/>
    </xf>
    <xf numFmtId="2" fontId="86" fillId="0" borderId="10" xfId="1" applyNumberFormat="1" applyFont="1" applyFill="1" applyBorder="1" applyAlignment="1">
      <alignment horizontal="center" vertical="center"/>
    </xf>
    <xf numFmtId="167" fontId="121" fillId="0" borderId="0" xfId="3962" applyNumberFormat="1" applyFont="1" applyFill="1" applyBorder="1" applyAlignment="1">
      <alignment horizontal="right" vertical="center" wrapText="1"/>
    </xf>
    <xf numFmtId="10" fontId="28" fillId="58" borderId="36" xfId="4844" applyNumberFormat="1" applyFont="1" applyFill="1" applyBorder="1" applyAlignment="1">
      <alignment horizontal="right" vertical="center" wrapText="1"/>
    </xf>
    <xf numFmtId="10" fontId="22" fillId="0" borderId="36" xfId="4844" applyNumberFormat="1" applyFont="1" applyFill="1" applyBorder="1" applyAlignment="1">
      <alignment horizontal="right" vertical="center" wrapText="1"/>
    </xf>
    <xf numFmtId="10" fontId="22" fillId="34" borderId="36" xfId="0" applyNumberFormat="1" applyFont="1" applyFill="1" applyBorder="1" applyAlignment="1">
      <alignment horizontal="right" vertical="center" wrapText="1"/>
    </xf>
    <xf numFmtId="10" fontId="118" fillId="34" borderId="36" xfId="0" applyNumberFormat="1" applyFont="1" applyFill="1" applyBorder="1" applyAlignment="1">
      <alignment horizontal="right" vertical="center" wrapText="1"/>
    </xf>
    <xf numFmtId="10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0" applyNumberFormat="1" applyFont="1" applyFill="1" applyBorder="1" applyAlignment="1">
      <alignment horizontal="right" vertical="center" wrapText="1"/>
    </xf>
    <xf numFmtId="167" fontId="22" fillId="33" borderId="36" xfId="3963" applyNumberFormat="1" applyFont="1" applyFill="1" applyBorder="1" applyAlignment="1">
      <alignment horizontal="right" vertical="center" wrapText="1"/>
    </xf>
    <xf numFmtId="0" fontId="22" fillId="33" borderId="36" xfId="0" applyFont="1" applyFill="1" applyBorder="1" applyAlignment="1">
      <alignment vertical="center"/>
    </xf>
    <xf numFmtId="165" fontId="28" fillId="58" borderId="0" xfId="4" applyFont="1" applyFill="1" applyBorder="1" applyAlignment="1">
      <alignment horizontal="right" vertical="center" wrapText="1"/>
    </xf>
    <xf numFmtId="165" fontId="22" fillId="0" borderId="0" xfId="4" applyFont="1" applyFill="1" applyBorder="1" applyAlignment="1">
      <alignment horizontal="right" vertical="center" wrapText="1"/>
    </xf>
    <xf numFmtId="165" fontId="22" fillId="34" borderId="0" xfId="4" applyFont="1" applyFill="1" applyBorder="1" applyAlignment="1">
      <alignment horizontal="right" vertical="center" wrapText="1"/>
    </xf>
    <xf numFmtId="188" fontId="118" fillId="34" borderId="0" xfId="4" applyNumberFormat="1" applyFont="1" applyFill="1" applyBorder="1" applyAlignment="1">
      <alignment horizontal="right" vertical="center" wrapText="1"/>
    </xf>
    <xf numFmtId="165" fontId="22" fillId="33" borderId="0" xfId="4" applyFont="1" applyFill="1" applyBorder="1" applyAlignment="1">
      <alignment horizontal="right" vertical="center" wrapText="1"/>
    </xf>
    <xf numFmtId="188" fontId="22" fillId="33" borderId="0" xfId="4" applyNumberFormat="1" applyFont="1" applyFill="1" applyBorder="1" applyAlignment="1">
      <alignment horizontal="right" vertical="center" wrapText="1"/>
    </xf>
    <xf numFmtId="0" fontId="22" fillId="33" borderId="0" xfId="0" applyFont="1" applyFill="1" applyAlignment="1">
      <alignment vertical="center"/>
    </xf>
    <xf numFmtId="167" fontId="28" fillId="58" borderId="0" xfId="0" applyNumberFormat="1" applyFont="1" applyFill="1" applyAlignment="1">
      <alignment horizontal="right" vertical="center" wrapText="1"/>
    </xf>
    <xf numFmtId="167" fontId="22" fillId="0" borderId="0" xfId="0" applyNumberFormat="1" applyFont="1" applyAlignment="1">
      <alignment horizontal="right" vertical="center" wrapText="1"/>
    </xf>
    <xf numFmtId="167" fontId="22" fillId="34" borderId="0" xfId="0" applyNumberFormat="1" applyFont="1" applyFill="1" applyAlignment="1">
      <alignment horizontal="right" vertical="center" wrapText="1"/>
    </xf>
    <xf numFmtId="167" fontId="22" fillId="0" borderId="0" xfId="3963" applyNumberFormat="1" applyFont="1" applyFill="1" applyAlignment="1">
      <alignment vertical="center"/>
    </xf>
    <xf numFmtId="167" fontId="28" fillId="58" borderId="0" xfId="3963" applyNumberFormat="1" applyFont="1" applyFill="1" applyBorder="1" applyAlignment="1">
      <alignment horizontal="right" vertical="center" wrapText="1"/>
    </xf>
    <xf numFmtId="167" fontId="118" fillId="0" borderId="35" xfId="3962" applyNumberFormat="1" applyFont="1" applyFill="1" applyBorder="1" applyAlignment="1">
      <alignment horizontal="right" vertical="center" wrapText="1"/>
    </xf>
    <xf numFmtId="167" fontId="22" fillId="0" borderId="0" xfId="3963" applyNumberFormat="1" applyFont="1" applyFill="1" applyBorder="1" applyAlignment="1">
      <alignment horizontal="right" vertical="center" wrapText="1"/>
    </xf>
    <xf numFmtId="167" fontId="22" fillId="33" borderId="0" xfId="3963" applyNumberFormat="1" applyFont="1" applyFill="1" applyBorder="1" applyAlignment="1">
      <alignment horizontal="right" vertical="center" wrapText="1"/>
    </xf>
    <xf numFmtId="0" fontId="22" fillId="0" borderId="36" xfId="0" applyFont="1" applyBorder="1" applyAlignment="1">
      <alignment vertical="center"/>
    </xf>
    <xf numFmtId="0" fontId="108" fillId="0" borderId="34" xfId="0" applyFont="1" applyBorder="1" applyAlignment="1">
      <alignment vertical="center" wrapText="1"/>
    </xf>
    <xf numFmtId="0" fontId="28" fillId="66" borderId="0" xfId="0" applyFont="1" applyFill="1" applyAlignment="1">
      <alignment vertical="center" wrapText="1"/>
    </xf>
    <xf numFmtId="167" fontId="86" fillId="33" borderId="0" xfId="2" applyNumberFormat="1" applyFont="1" applyFill="1" applyBorder="1"/>
    <xf numFmtId="166" fontId="113" fillId="34" borderId="0" xfId="0" applyNumberFormat="1" applyFont="1" applyFill="1" applyAlignment="1">
      <alignment horizontal="center" vertical="center"/>
    </xf>
    <xf numFmtId="0" fontId="113" fillId="33" borderId="0" xfId="0" applyFont="1" applyFill="1"/>
    <xf numFmtId="167" fontId="113" fillId="67" borderId="37" xfId="4" applyNumberFormat="1" applyFont="1" applyFill="1" applyBorder="1" applyAlignment="1">
      <alignment horizontal="center" vertical="center"/>
    </xf>
    <xf numFmtId="167" fontId="113" fillId="67" borderId="37" xfId="2" applyNumberFormat="1" applyFont="1" applyFill="1" applyBorder="1" applyAlignment="1">
      <alignment horizontal="center" vertical="center"/>
    </xf>
    <xf numFmtId="2" fontId="113" fillId="67" borderId="38" xfId="4" applyNumberFormat="1" applyFont="1" applyFill="1" applyBorder="1" applyAlignment="1">
      <alignment horizontal="center" vertical="center"/>
    </xf>
    <xf numFmtId="2" fontId="113" fillId="67" borderId="38" xfId="0" applyNumberFormat="1" applyFont="1" applyFill="1" applyBorder="1" applyAlignment="1">
      <alignment horizontal="center"/>
    </xf>
    <xf numFmtId="186" fontId="120" fillId="67" borderId="37" xfId="0" applyNumberFormat="1" applyFont="1" applyFill="1" applyBorder="1" applyAlignment="1">
      <alignment horizontal="center" vertical="center"/>
    </xf>
    <xf numFmtId="167" fontId="86" fillId="67" borderId="0" xfId="4" applyNumberFormat="1" applyFont="1" applyFill="1" applyBorder="1" applyAlignment="1">
      <alignment horizontal="center" vertical="center"/>
    </xf>
    <xf numFmtId="167" fontId="86" fillId="67" borderId="0" xfId="0" applyNumberFormat="1" applyFont="1" applyFill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 vertical="center"/>
    </xf>
    <xf numFmtId="2" fontId="86" fillId="67" borderId="10" xfId="0" applyNumberFormat="1" applyFont="1" applyFill="1" applyBorder="1" applyAlignment="1">
      <alignment horizontal="center"/>
    </xf>
    <xf numFmtId="186" fontId="86" fillId="67" borderId="0" xfId="0" applyNumberFormat="1" applyFont="1" applyFill="1" applyAlignment="1">
      <alignment horizontal="center" vertical="center"/>
    </xf>
    <xf numFmtId="167" fontId="113" fillId="62" borderId="39" xfId="2" applyNumberFormat="1" applyFont="1" applyFill="1" applyBorder="1" applyAlignment="1">
      <alignment horizontal="center" vertical="center"/>
    </xf>
    <xf numFmtId="2" fontId="113" fillId="62" borderId="13" xfId="0" applyNumberFormat="1" applyFont="1" applyFill="1" applyBorder="1" applyAlignment="1">
      <alignment horizontal="center" vertical="center"/>
    </xf>
    <xf numFmtId="10" fontId="113" fillId="62" borderId="39" xfId="0" applyNumberFormat="1" applyFont="1" applyFill="1" applyBorder="1" applyAlignment="1">
      <alignment horizontal="center" vertical="center"/>
    </xf>
    <xf numFmtId="2" fontId="86" fillId="62" borderId="10" xfId="0" applyNumberFormat="1" applyFont="1" applyFill="1" applyBorder="1" applyAlignment="1">
      <alignment horizontal="center"/>
    </xf>
    <xf numFmtId="10" fontId="86" fillId="62" borderId="0" xfId="4" applyNumberFormat="1" applyFont="1" applyFill="1" applyBorder="1" applyAlignment="1">
      <alignment horizontal="center" vertical="center"/>
    </xf>
    <xf numFmtId="167" fontId="86" fillId="62" borderId="0" xfId="4" applyNumberFormat="1" applyFont="1" applyFill="1" applyBorder="1" applyAlignment="1">
      <alignment horizontal="center" vertical="center"/>
    </xf>
    <xf numFmtId="2" fontId="86" fillId="62" borderId="10" xfId="4" applyNumberFormat="1" applyFont="1" applyFill="1" applyBorder="1" applyAlignment="1">
      <alignment horizontal="center" vertical="center"/>
    </xf>
    <xf numFmtId="167" fontId="113" fillId="62" borderId="12" xfId="4" applyNumberFormat="1" applyFont="1" applyFill="1" applyBorder="1" applyAlignment="1">
      <alignment horizontal="center" vertical="center"/>
    </xf>
    <xf numFmtId="2" fontId="113" fillId="62" borderId="13" xfId="4" applyNumberFormat="1" applyFont="1" applyFill="1" applyBorder="1" applyAlignment="1">
      <alignment horizontal="center" vertical="center"/>
    </xf>
    <xf numFmtId="167" fontId="86" fillId="62" borderId="11" xfId="2" applyNumberFormat="1" applyFont="1" applyFill="1" applyBorder="1" applyAlignment="1">
      <alignment horizontal="center" vertical="center"/>
    </xf>
    <xf numFmtId="10" fontId="86" fillId="62" borderId="11" xfId="2" applyNumberFormat="1" applyFont="1" applyFill="1" applyBorder="1" applyAlignment="1">
      <alignment horizontal="center" vertical="center"/>
    </xf>
    <xf numFmtId="10" fontId="86" fillId="62" borderId="11" xfId="0" applyNumberFormat="1" applyFont="1" applyFill="1" applyBorder="1" applyAlignment="1">
      <alignment horizontal="center" vertical="center"/>
    </xf>
    <xf numFmtId="188" fontId="113" fillId="68" borderId="12" xfId="4" applyNumberFormat="1" applyFont="1" applyFill="1" applyBorder="1" applyAlignment="1">
      <alignment horizontal="center" vertical="center"/>
    </xf>
    <xf numFmtId="167" fontId="113" fillId="68" borderId="12" xfId="0" applyNumberFormat="1" applyFont="1" applyFill="1" applyBorder="1" applyAlignment="1">
      <alignment horizontal="center" vertical="center"/>
    </xf>
    <xf numFmtId="2" fontId="113" fillId="68" borderId="12" xfId="0" applyNumberFormat="1" applyFont="1" applyFill="1" applyBorder="1" applyAlignment="1">
      <alignment horizontal="center" vertical="center"/>
    </xf>
    <xf numFmtId="2" fontId="113" fillId="68" borderId="12" xfId="4" applyNumberFormat="1" applyFont="1" applyFill="1" applyBorder="1" applyAlignment="1">
      <alignment horizontal="center" vertical="center"/>
    </xf>
    <xf numFmtId="167" fontId="113" fillId="68" borderId="12" xfId="2" applyNumberFormat="1" applyFont="1" applyFill="1" applyBorder="1" applyAlignment="1">
      <alignment horizontal="center" vertical="center"/>
    </xf>
    <xf numFmtId="10" fontId="113" fillId="68" borderId="12" xfId="0" applyNumberFormat="1" applyFont="1" applyFill="1" applyBorder="1" applyAlignment="1">
      <alignment horizontal="center" vertical="center"/>
    </xf>
    <xf numFmtId="10" fontId="113" fillId="68" borderId="12" xfId="2" applyNumberFormat="1" applyFont="1" applyFill="1" applyBorder="1" applyAlignment="1">
      <alignment horizontal="center" vertical="center"/>
    </xf>
    <xf numFmtId="167" fontId="113" fillId="68" borderId="12" xfId="4" applyNumberFormat="1" applyFont="1" applyFill="1" applyBorder="1" applyAlignment="1">
      <alignment horizontal="center" vertical="center"/>
    </xf>
    <xf numFmtId="0" fontId="113" fillId="68" borderId="12" xfId="0" applyFont="1" applyFill="1" applyBorder="1"/>
    <xf numFmtId="166" fontId="113" fillId="68" borderId="12" xfId="0" applyNumberFormat="1" applyFont="1" applyFill="1" applyBorder="1"/>
    <xf numFmtId="167" fontId="113" fillId="33" borderId="12" xfId="4" applyNumberFormat="1" applyFont="1" applyFill="1" applyBorder="1" applyAlignment="1">
      <alignment horizontal="center" vertical="center"/>
    </xf>
    <xf numFmtId="2" fontId="113" fillId="33" borderId="12" xfId="4" applyNumberFormat="1" applyFont="1" applyFill="1" applyBorder="1" applyAlignment="1">
      <alignment horizontal="center" vertical="center"/>
    </xf>
    <xf numFmtId="0" fontId="113" fillId="33" borderId="12" xfId="0" applyFont="1" applyFill="1" applyBorder="1"/>
    <xf numFmtId="166" fontId="113" fillId="33" borderId="12" xfId="0" applyNumberFormat="1" applyFont="1" applyFill="1" applyBorder="1"/>
    <xf numFmtId="188" fontId="113" fillId="33" borderId="12" xfId="4" applyNumberFormat="1" applyFont="1" applyFill="1" applyBorder="1" applyAlignment="1">
      <alignment horizontal="center" vertical="center"/>
    </xf>
    <xf numFmtId="167" fontId="113" fillId="33" borderId="12" xfId="0" applyNumberFormat="1" applyFont="1" applyFill="1" applyBorder="1" applyAlignment="1">
      <alignment horizontal="center" vertical="center"/>
    </xf>
    <xf numFmtId="2" fontId="113" fillId="33" borderId="12" xfId="0" applyNumberFormat="1" applyFont="1" applyFill="1" applyBorder="1" applyAlignment="1">
      <alignment horizontal="center" vertical="center"/>
    </xf>
    <xf numFmtId="167" fontId="113" fillId="33" borderId="12" xfId="2" applyNumberFormat="1" applyFont="1" applyFill="1" applyBorder="1" applyAlignment="1">
      <alignment horizontal="center" vertical="center"/>
    </xf>
    <xf numFmtId="2" fontId="113" fillId="33" borderId="0" xfId="0" applyNumberFormat="1" applyFont="1" applyFill="1" applyAlignment="1">
      <alignment horizontal="center" vertical="center"/>
    </xf>
    <xf numFmtId="10" fontId="113" fillId="33" borderId="0" xfId="0" applyNumberFormat="1" applyFont="1" applyFill="1" applyAlignment="1">
      <alignment horizontal="center" vertical="center"/>
    </xf>
    <xf numFmtId="10" fontId="113" fillId="33" borderId="0" xfId="2" applyNumberFormat="1" applyFont="1" applyFill="1" applyBorder="1" applyAlignment="1">
      <alignment horizontal="center" vertical="center"/>
    </xf>
    <xf numFmtId="167" fontId="113" fillId="33" borderId="0" xfId="0" applyNumberFormat="1" applyFont="1" applyFill="1" applyAlignment="1">
      <alignment horizontal="center" vertical="center"/>
    </xf>
    <xf numFmtId="167" fontId="113" fillId="33" borderId="0" xfId="4" applyNumberFormat="1" applyFont="1" applyFill="1" applyBorder="1" applyAlignment="1">
      <alignment horizontal="center" vertical="center"/>
    </xf>
    <xf numFmtId="2" fontId="113" fillId="33" borderId="0" xfId="4" applyNumberFormat="1" applyFont="1" applyFill="1" applyBorder="1" applyAlignment="1">
      <alignment horizontal="center" vertical="center"/>
    </xf>
    <xf numFmtId="166" fontId="113" fillId="33" borderId="0" xfId="0" applyNumberFormat="1" applyFont="1" applyFill="1"/>
    <xf numFmtId="188" fontId="113" fillId="33" borderId="0" xfId="4" applyNumberFormat="1" applyFont="1" applyFill="1" applyBorder="1" applyAlignment="1">
      <alignment horizontal="center" vertical="center"/>
    </xf>
    <xf numFmtId="167" fontId="86" fillId="62" borderId="0" xfId="4845" applyNumberFormat="1" applyFont="1" applyFill="1" applyBorder="1" applyAlignment="1">
      <alignment horizontal="center" vertical="center"/>
    </xf>
    <xf numFmtId="167" fontId="86" fillId="0" borderId="0" xfId="4" applyNumberFormat="1" applyFont="1" applyFill="1" applyBorder="1" applyAlignment="1">
      <alignment horizontal="center" vertical="center"/>
    </xf>
    <xf numFmtId="2" fontId="86" fillId="0" borderId="10" xfId="0" applyNumberFormat="1" applyFont="1" applyBorder="1" applyAlignment="1">
      <alignment horizontal="center" vertical="center"/>
    </xf>
    <xf numFmtId="168" fontId="86" fillId="62" borderId="10" xfId="2" applyNumberFormat="1" applyFont="1" applyFill="1" applyBorder="1" applyAlignment="1">
      <alignment horizontal="center" vertical="center"/>
    </xf>
    <xf numFmtId="10" fontId="86" fillId="0" borderId="11" xfId="0" applyNumberFormat="1" applyFont="1" applyBorder="1" applyAlignment="1">
      <alignment horizontal="center" vertical="center"/>
    </xf>
    <xf numFmtId="10" fontId="86" fillId="0" borderId="10" xfId="2" applyNumberFormat="1" applyFont="1" applyFill="1" applyBorder="1" applyAlignment="1">
      <alignment horizontal="center" vertical="center"/>
    </xf>
    <xf numFmtId="2" fontId="86" fillId="0" borderId="10" xfId="4" applyNumberFormat="1" applyFont="1" applyFill="1" applyBorder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0" fontId="121" fillId="33" borderId="0" xfId="0" applyFont="1" applyFill="1" applyAlignment="1">
      <alignment vertical="center"/>
    </xf>
    <xf numFmtId="166" fontId="86" fillId="33" borderId="0" xfId="0" applyNumberFormat="1" applyFont="1" applyFill="1"/>
    <xf numFmtId="167" fontId="113" fillId="58" borderId="37" xfId="4844" applyNumberFormat="1" applyFont="1" applyFill="1" applyBorder="1" applyAlignment="1">
      <alignment horizontal="center" vertical="center"/>
    </xf>
    <xf numFmtId="2" fontId="113" fillId="58" borderId="38" xfId="4" applyNumberFormat="1" applyFont="1" applyFill="1" applyBorder="1" applyAlignment="1">
      <alignment horizontal="center" vertical="center"/>
    </xf>
    <xf numFmtId="2" fontId="113" fillId="58" borderId="41" xfId="0" applyNumberFormat="1" applyFont="1" applyFill="1" applyBorder="1" applyAlignment="1">
      <alignment horizontal="center"/>
    </xf>
    <xf numFmtId="2" fontId="113" fillId="58" borderId="38" xfId="0" applyNumberFormat="1" applyFont="1" applyFill="1" applyBorder="1" applyAlignment="1">
      <alignment horizontal="center"/>
    </xf>
    <xf numFmtId="10" fontId="113" fillId="58" borderId="37" xfId="0" applyNumberFormat="1" applyFont="1" applyFill="1" applyBorder="1" applyAlignment="1">
      <alignment horizontal="center" vertical="center"/>
    </xf>
    <xf numFmtId="167" fontId="113" fillId="58" borderId="37" xfId="4" applyNumberFormat="1" applyFont="1" applyFill="1" applyBorder="1" applyAlignment="1">
      <alignment horizontal="center" vertical="center"/>
    </xf>
    <xf numFmtId="0" fontId="120" fillId="58" borderId="12" xfId="0" applyFont="1" applyFill="1" applyBorder="1" applyAlignment="1">
      <alignment horizontal="center" vertical="center"/>
    </xf>
    <xf numFmtId="186" fontId="120" fillId="58" borderId="12" xfId="0" applyNumberFormat="1" applyFont="1" applyFill="1" applyBorder="1" applyAlignment="1">
      <alignment horizontal="center" vertical="center"/>
    </xf>
    <xf numFmtId="167" fontId="86" fillId="58" borderId="11" xfId="0" applyNumberFormat="1" applyFont="1" applyFill="1" applyBorder="1" applyAlignment="1">
      <alignment horizontal="center" vertical="center"/>
    </xf>
    <xf numFmtId="167" fontId="86" fillId="58" borderId="0" xfId="4" applyNumberFormat="1" applyFont="1" applyFill="1" applyBorder="1" applyAlignment="1">
      <alignment horizontal="center" vertical="center"/>
    </xf>
    <xf numFmtId="2" fontId="86" fillId="58" borderId="10" xfId="0" applyNumberFormat="1" applyFont="1" applyFill="1" applyBorder="1" applyAlignment="1">
      <alignment horizontal="center" vertical="center"/>
    </xf>
    <xf numFmtId="2" fontId="86" fillId="58" borderId="11" xfId="4" applyNumberFormat="1" applyFont="1" applyFill="1" applyBorder="1" applyAlignment="1">
      <alignment horizontal="center"/>
    </xf>
    <xf numFmtId="2" fontId="86" fillId="58" borderId="10" xfId="0" applyNumberFormat="1" applyFont="1" applyFill="1" applyBorder="1" applyAlignment="1">
      <alignment horizontal="center"/>
    </xf>
    <xf numFmtId="10" fontId="86" fillId="58" borderId="0" xfId="4" applyNumberFormat="1" applyFont="1" applyFill="1" applyBorder="1" applyAlignment="1">
      <alignment horizontal="center" vertical="center"/>
    </xf>
    <xf numFmtId="0" fontId="86" fillId="58" borderId="0" xfId="0" applyFont="1" applyFill="1" applyAlignment="1">
      <alignment horizontal="center" vertical="center"/>
    </xf>
    <xf numFmtId="186" fontId="86" fillId="58" borderId="0" xfId="0" applyNumberFormat="1" applyFont="1" applyFill="1" applyAlignment="1">
      <alignment horizontal="center" vertical="center"/>
    </xf>
    <xf numFmtId="0" fontId="112" fillId="33" borderId="0" xfId="0" applyFont="1" applyFill="1"/>
    <xf numFmtId="2" fontId="86" fillId="34" borderId="0" xfId="0" applyNumberFormat="1" applyFont="1" applyFill="1"/>
    <xf numFmtId="2" fontId="86" fillId="33" borderId="0" xfId="0" applyNumberFormat="1" applyFont="1" applyFill="1"/>
    <xf numFmtId="167" fontId="113" fillId="62" borderId="39" xfId="4844" applyNumberFormat="1" applyFont="1" applyFill="1" applyBorder="1" applyAlignment="1">
      <alignment horizontal="center" vertical="center"/>
    </xf>
    <xf numFmtId="2" fontId="113" fillId="62" borderId="39" xfId="0" applyNumberFormat="1" applyFont="1" applyFill="1" applyBorder="1" applyAlignment="1">
      <alignment horizontal="center" vertical="center"/>
    </xf>
    <xf numFmtId="167" fontId="86" fillId="62" borderId="11" xfId="4844" applyNumberFormat="1" applyFont="1" applyFill="1" applyBorder="1" applyAlignment="1">
      <alignment horizontal="center" vertical="center"/>
    </xf>
    <xf numFmtId="2" fontId="86" fillId="62" borderId="11" xfId="0" applyNumberFormat="1" applyFont="1" applyFill="1" applyBorder="1" applyAlignment="1">
      <alignment horizontal="center" vertical="center"/>
    </xf>
    <xf numFmtId="10" fontId="86" fillId="62" borderId="11" xfId="4844" applyNumberFormat="1" applyFont="1" applyFill="1" applyBorder="1" applyAlignment="1">
      <alignment horizontal="center" vertical="center"/>
    </xf>
    <xf numFmtId="167" fontId="86" fillId="34" borderId="0" xfId="4" applyNumberFormat="1" applyFont="1" applyFill="1" applyBorder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 vertical="center"/>
    </xf>
    <xf numFmtId="0" fontId="86" fillId="34" borderId="0" xfId="0" applyFont="1" applyFill="1" applyAlignment="1">
      <alignment horizontal="center" vertical="center"/>
    </xf>
    <xf numFmtId="186" fontId="86" fillId="34" borderId="0" xfId="0" applyNumberFormat="1" applyFont="1" applyFill="1" applyAlignment="1">
      <alignment horizontal="center" vertical="center"/>
    </xf>
    <xf numFmtId="166" fontId="86" fillId="62" borderId="0" xfId="0" applyNumberFormat="1" applyFont="1" applyFill="1" applyAlignment="1">
      <alignment horizontal="center" vertical="center"/>
    </xf>
    <xf numFmtId="167" fontId="86" fillId="34" borderId="11" xfId="4844" applyNumberFormat="1" applyFont="1" applyFill="1" applyBorder="1" applyAlignment="1">
      <alignment horizontal="center" vertical="center"/>
    </xf>
    <xf numFmtId="167" fontId="86" fillId="34" borderId="0" xfId="0" applyNumberFormat="1" applyFont="1" applyFill="1" applyAlignment="1">
      <alignment horizontal="center" vertical="center"/>
    </xf>
    <xf numFmtId="2" fontId="86" fillId="34" borderId="11" xfId="0" applyNumberFormat="1" applyFont="1" applyFill="1" applyBorder="1" applyAlignment="1">
      <alignment horizontal="center" vertical="center"/>
    </xf>
    <xf numFmtId="10" fontId="86" fillId="34" borderId="11" xfId="4844" applyNumberFormat="1" applyFont="1" applyFill="1" applyBorder="1" applyAlignment="1">
      <alignment horizontal="center" vertical="center"/>
    </xf>
    <xf numFmtId="167" fontId="86" fillId="62" borderId="11" xfId="0" applyNumberFormat="1" applyFont="1" applyFill="1" applyBorder="1" applyAlignment="1">
      <alignment horizontal="center" vertical="center"/>
    </xf>
    <xf numFmtId="2" fontId="86" fillId="62" borderId="11" xfId="4" applyNumberFormat="1" applyFont="1" applyFill="1" applyBorder="1" applyAlignment="1">
      <alignment horizontal="center"/>
    </xf>
    <xf numFmtId="2" fontId="86" fillId="62" borderId="11" xfId="4" applyNumberFormat="1" applyFont="1" applyFill="1" applyBorder="1" applyAlignment="1">
      <alignment horizontal="center" vertical="center"/>
    </xf>
    <xf numFmtId="188" fontId="112" fillId="68" borderId="12" xfId="4" applyNumberFormat="1" applyFont="1" applyFill="1" applyBorder="1" applyAlignment="1">
      <alignment horizontal="center" vertical="center"/>
    </xf>
    <xf numFmtId="167" fontId="112" fillId="68" borderId="12" xfId="0" applyNumberFormat="1" applyFont="1" applyFill="1" applyBorder="1" applyAlignment="1">
      <alignment horizontal="center" vertical="center"/>
    </xf>
    <xf numFmtId="2" fontId="112" fillId="68" borderId="12" xfId="0" applyNumberFormat="1" applyFont="1" applyFill="1" applyBorder="1" applyAlignment="1">
      <alignment horizontal="center" vertical="center"/>
    </xf>
    <xf numFmtId="2" fontId="112" fillId="68" borderId="12" xfId="4" applyNumberFormat="1" applyFont="1" applyFill="1" applyBorder="1" applyAlignment="1">
      <alignment horizontal="center" vertical="center"/>
    </xf>
    <xf numFmtId="167" fontId="112" fillId="68" borderId="12" xfId="4844" applyNumberFormat="1" applyFont="1" applyFill="1" applyBorder="1" applyAlignment="1">
      <alignment horizontal="center" vertical="center"/>
    </xf>
    <xf numFmtId="2" fontId="112" fillId="34" borderId="0" xfId="0" applyNumberFormat="1" applyFont="1" applyFill="1" applyAlignment="1">
      <alignment horizontal="center" vertical="center"/>
    </xf>
    <xf numFmtId="167" fontId="112" fillId="34" borderId="0" xfId="4844" applyNumberFormat="1" applyFont="1" applyFill="1" applyBorder="1" applyAlignment="1">
      <alignment horizontal="center" vertical="center"/>
    </xf>
    <xf numFmtId="167" fontId="112" fillId="34" borderId="0" xfId="0" applyNumberFormat="1" applyFont="1" applyFill="1" applyAlignment="1">
      <alignment horizontal="center" vertical="center"/>
    </xf>
    <xf numFmtId="10" fontId="112" fillId="34" borderId="0" xfId="0" applyNumberFormat="1" applyFont="1" applyFill="1" applyAlignment="1">
      <alignment horizontal="center" vertical="center"/>
    </xf>
    <xf numFmtId="10" fontId="112" fillId="34" borderId="0" xfId="4844" applyNumberFormat="1" applyFont="1" applyFill="1" applyBorder="1" applyAlignment="1">
      <alignment horizontal="center" vertical="center"/>
    </xf>
    <xf numFmtId="167" fontId="112" fillId="34" borderId="0" xfId="4" applyNumberFormat="1" applyFont="1" applyFill="1" applyBorder="1" applyAlignment="1">
      <alignment horizontal="center" vertical="center"/>
    </xf>
    <xf numFmtId="2" fontId="112" fillId="34" borderId="0" xfId="4" applyNumberFormat="1" applyFont="1" applyFill="1" applyBorder="1" applyAlignment="1">
      <alignment horizontal="center" vertical="center"/>
    </xf>
    <xf numFmtId="166" fontId="112" fillId="34" borderId="0" xfId="0" applyNumberFormat="1" applyFont="1" applyFill="1"/>
    <xf numFmtId="188" fontId="112" fillId="34" borderId="0" xfId="4" applyNumberFormat="1" applyFont="1" applyFill="1" applyBorder="1" applyAlignment="1">
      <alignment horizontal="center" vertical="center"/>
    </xf>
    <xf numFmtId="167" fontId="86" fillId="0" borderId="11" xfId="4844" applyNumberFormat="1" applyFont="1" applyFill="1" applyBorder="1" applyAlignment="1">
      <alignment horizontal="center" vertical="center"/>
    </xf>
    <xf numFmtId="10" fontId="86" fillId="0" borderId="10" xfId="4844" applyNumberFormat="1" applyFont="1" applyFill="1" applyBorder="1" applyAlignment="1">
      <alignment horizontal="center" vertical="center"/>
    </xf>
    <xf numFmtId="0" fontId="114" fillId="66" borderId="0" xfId="0" applyFont="1" applyFill="1"/>
    <xf numFmtId="166" fontId="114" fillId="66" borderId="0" xfId="0" applyNumberFormat="1" applyFont="1" applyFill="1"/>
    <xf numFmtId="186" fontId="107" fillId="0" borderId="0" xfId="4846" applyFont="1" applyAlignment="1">
      <alignment vertical="center"/>
    </xf>
    <xf numFmtId="186" fontId="22" fillId="0" borderId="0" xfId="4846" applyAlignment="1">
      <alignment vertical="center"/>
    </xf>
    <xf numFmtId="186" fontId="108" fillId="0" borderId="0" xfId="4846" applyFont="1" applyAlignment="1">
      <alignment vertical="center"/>
    </xf>
    <xf numFmtId="2" fontId="22" fillId="0" borderId="0" xfId="4846" applyNumberFormat="1" applyAlignment="1">
      <alignment vertical="center"/>
    </xf>
    <xf numFmtId="2" fontId="108" fillId="0" borderId="0" xfId="4846" applyNumberFormat="1" applyFont="1" applyAlignment="1">
      <alignment vertical="center"/>
    </xf>
    <xf numFmtId="10" fontId="28" fillId="58" borderId="36" xfId="4847" applyNumberFormat="1" applyFont="1" applyFill="1" applyBorder="1" applyAlignment="1">
      <alignment horizontal="right" vertical="center" wrapText="1"/>
    </xf>
    <xf numFmtId="10" fontId="22" fillId="0" borderId="36" xfId="4846" applyNumberFormat="1" applyBorder="1" applyAlignment="1">
      <alignment horizontal="right" vertical="center" wrapText="1"/>
    </xf>
    <xf numFmtId="10" fontId="22" fillId="34" borderId="36" xfId="4846" applyNumberFormat="1" applyFill="1" applyBorder="1" applyAlignment="1">
      <alignment horizontal="right" vertical="center" wrapText="1"/>
    </xf>
    <xf numFmtId="10" fontId="118" fillId="34" borderId="36" xfId="4846" applyNumberFormat="1" applyFont="1" applyFill="1" applyBorder="1" applyAlignment="1">
      <alignment horizontal="right" vertical="center" wrapText="1"/>
    </xf>
    <xf numFmtId="10" fontId="22" fillId="33" borderId="36" xfId="4846" applyNumberFormat="1" applyFill="1" applyBorder="1" applyAlignment="1">
      <alignment horizontal="right" vertical="center" wrapText="1"/>
    </xf>
    <xf numFmtId="167" fontId="22" fillId="33" borderId="36" xfId="4846" applyNumberFormat="1" applyFill="1" applyBorder="1" applyAlignment="1">
      <alignment horizontal="right" vertical="center" wrapText="1"/>
    </xf>
    <xf numFmtId="167" fontId="0" fillId="33" borderId="36" xfId="3962" applyNumberFormat="1" applyFont="1" applyFill="1" applyBorder="1" applyAlignment="1">
      <alignment horizontal="right" vertical="center" wrapText="1"/>
    </xf>
    <xf numFmtId="186" fontId="22" fillId="33" borderId="36" xfId="4846" applyFill="1" applyBorder="1" applyAlignment="1">
      <alignment vertical="center"/>
    </xf>
    <xf numFmtId="188" fontId="28" fillId="58" borderId="0" xfId="4" applyNumberFormat="1" applyFont="1" applyFill="1" applyBorder="1" applyAlignment="1">
      <alignment horizontal="center" vertical="center" wrapText="1"/>
    </xf>
    <xf numFmtId="188" fontId="0" fillId="0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center" vertical="center" wrapText="1"/>
    </xf>
    <xf numFmtId="188" fontId="0" fillId="34" borderId="0" xfId="4" applyNumberFormat="1" applyFont="1" applyFill="1" applyBorder="1" applyAlignment="1">
      <alignment horizontal="right" vertical="center" wrapText="1"/>
    </xf>
    <xf numFmtId="188" fontId="0" fillId="33" borderId="0" xfId="4" applyNumberFormat="1" applyFont="1" applyFill="1" applyBorder="1" applyAlignment="1">
      <alignment horizontal="right" vertical="center" wrapText="1"/>
    </xf>
    <xf numFmtId="186" fontId="22" fillId="33" borderId="0" xfId="4846" applyFill="1" applyAlignment="1">
      <alignment vertical="center"/>
    </xf>
    <xf numFmtId="167" fontId="28" fillId="58" borderId="0" xfId="4846" applyNumberFormat="1" applyFont="1" applyFill="1" applyAlignment="1">
      <alignment horizontal="right" vertical="center" wrapText="1"/>
    </xf>
    <xf numFmtId="167" fontId="22" fillId="0" borderId="0" xfId="4846" applyNumberFormat="1" applyAlignment="1">
      <alignment horizontal="right" vertical="center" wrapText="1"/>
    </xf>
    <xf numFmtId="167" fontId="22" fillId="34" borderId="0" xfId="4846" applyNumberFormat="1" applyFill="1" applyAlignment="1">
      <alignment horizontal="right" vertical="center" wrapText="1"/>
    </xf>
    <xf numFmtId="167" fontId="118" fillId="34" borderId="0" xfId="4846" applyNumberFormat="1" applyFont="1" applyFill="1" applyAlignment="1">
      <alignment horizontal="right" vertical="center" wrapText="1"/>
    </xf>
    <xf numFmtId="167" fontId="0" fillId="0" borderId="0" xfId="3962" applyNumberFormat="1" applyFont="1" applyFill="1" applyBorder="1" applyAlignment="1">
      <alignment vertical="center"/>
    </xf>
    <xf numFmtId="167" fontId="28" fillId="58" borderId="35" xfId="3962" applyNumberFormat="1" applyFont="1" applyFill="1" applyBorder="1" applyAlignment="1">
      <alignment horizontal="right" vertical="center" wrapText="1"/>
    </xf>
    <xf numFmtId="167" fontId="22" fillId="34" borderId="35" xfId="4846" applyNumberFormat="1" applyFill="1" applyBorder="1" applyAlignment="1">
      <alignment horizontal="right" vertical="center" wrapText="1"/>
    </xf>
    <xf numFmtId="167" fontId="0" fillId="0" borderId="35" xfId="3962" applyNumberFormat="1" applyFont="1" applyFill="1" applyBorder="1" applyAlignment="1">
      <alignment horizontal="right" vertical="center" wrapText="1"/>
    </xf>
    <xf numFmtId="167" fontId="0" fillId="33" borderId="35" xfId="3962" applyNumberFormat="1" applyFont="1" applyFill="1" applyBorder="1" applyAlignment="1">
      <alignment horizontal="right" vertical="center" wrapText="1"/>
    </xf>
    <xf numFmtId="186" fontId="22" fillId="33" borderId="35" xfId="4846" applyFill="1" applyBorder="1" applyAlignment="1">
      <alignment vertical="center"/>
    </xf>
    <xf numFmtId="186" fontId="110" fillId="0" borderId="0" xfId="4846" applyFont="1" applyAlignment="1">
      <alignment vertical="center" wrapText="1"/>
    </xf>
    <xf numFmtId="186" fontId="28" fillId="0" borderId="0" xfId="4846" applyFont="1" applyAlignment="1">
      <alignment vertical="center" wrapText="1"/>
    </xf>
    <xf numFmtId="186" fontId="27" fillId="66" borderId="0" xfId="4846" applyFont="1" applyFill="1" applyAlignment="1">
      <alignment horizontal="right" vertical="center" wrapText="1"/>
    </xf>
    <xf numFmtId="1" fontId="27" fillId="66" borderId="0" xfId="4846" applyNumberFormat="1" applyFont="1" applyFill="1" applyAlignment="1">
      <alignment horizontal="right" vertical="center" wrapText="1"/>
    </xf>
    <xf numFmtId="0" fontId="27" fillId="66" borderId="0" xfId="4846" applyNumberFormat="1" applyFont="1" applyFill="1" applyAlignment="1">
      <alignment horizontal="right" vertical="center" wrapText="1"/>
    </xf>
    <xf numFmtId="186" fontId="28" fillId="66" borderId="0" xfId="4846" applyFont="1" applyFill="1" applyAlignment="1">
      <alignment vertical="center" wrapText="1"/>
    </xf>
    <xf numFmtId="186" fontId="86" fillId="33" borderId="0" xfId="4846" applyFont="1" applyFill="1"/>
    <xf numFmtId="186" fontId="115" fillId="33" borderId="0" xfId="4846" applyFont="1" applyFill="1"/>
    <xf numFmtId="186" fontId="86" fillId="33" borderId="0" xfId="4846" applyFont="1" applyFill="1" applyAlignment="1">
      <alignment horizontal="center"/>
    </xf>
    <xf numFmtId="186" fontId="116" fillId="33" borderId="0" xfId="4846" applyFont="1" applyFill="1"/>
    <xf numFmtId="166" fontId="113" fillId="34" borderId="0" xfId="4846" applyNumberFormat="1" applyFont="1" applyFill="1"/>
    <xf numFmtId="4" fontId="86" fillId="33" borderId="0" xfId="4846" applyNumberFormat="1" applyFont="1" applyFill="1"/>
    <xf numFmtId="168" fontId="113" fillId="67" borderId="38" xfId="4846" applyNumberFormat="1" applyFont="1" applyFill="1" applyBorder="1" applyAlignment="1">
      <alignment horizontal="center"/>
    </xf>
    <xf numFmtId="186" fontId="120" fillId="67" borderId="12" xfId="4846" applyFont="1" applyFill="1" applyBorder="1"/>
    <xf numFmtId="167" fontId="86" fillId="67" borderId="0" xfId="4846" applyNumberFormat="1" applyFont="1" applyFill="1" applyAlignment="1">
      <alignment horizontal="center" vertical="center"/>
    </xf>
    <xf numFmtId="2" fontId="86" fillId="67" borderId="10" xfId="4846" applyNumberFormat="1" applyFont="1" applyFill="1" applyBorder="1" applyAlignment="1">
      <alignment horizontal="center" vertical="center"/>
    </xf>
    <xf numFmtId="168" fontId="86" fillId="67" borderId="10" xfId="4846" applyNumberFormat="1" applyFont="1" applyFill="1" applyBorder="1" applyAlignment="1">
      <alignment horizontal="center"/>
    </xf>
    <xf numFmtId="186" fontId="86" fillId="67" borderId="0" xfId="4846" applyFont="1" applyFill="1"/>
    <xf numFmtId="167" fontId="113" fillId="62" borderId="12" xfId="4846" applyNumberFormat="1" applyFont="1" applyFill="1" applyBorder="1" applyAlignment="1">
      <alignment horizontal="center" vertical="center"/>
    </xf>
    <xf numFmtId="2" fontId="113" fillId="62" borderId="13" xfId="4846" applyNumberFormat="1" applyFont="1" applyFill="1" applyBorder="1" applyAlignment="1">
      <alignment horizontal="center" vertical="center"/>
    </xf>
    <xf numFmtId="168" fontId="113" fillId="62" borderId="13" xfId="4846" applyNumberFormat="1" applyFont="1" applyFill="1" applyBorder="1" applyAlignment="1">
      <alignment horizontal="center" vertical="center"/>
    </xf>
    <xf numFmtId="10" fontId="113" fillId="62" borderId="39" xfId="4846" applyNumberFormat="1" applyFont="1" applyFill="1" applyBorder="1" applyAlignment="1">
      <alignment horizontal="center" vertical="center"/>
    </xf>
    <xf numFmtId="167" fontId="86" fillId="62" borderId="0" xfId="4846" applyNumberFormat="1" applyFont="1" applyFill="1" applyAlignment="1">
      <alignment horizontal="center" vertical="center"/>
    </xf>
    <xf numFmtId="2" fontId="86" fillId="62" borderId="10" xfId="4846" applyNumberFormat="1" applyFont="1" applyFill="1" applyBorder="1" applyAlignment="1">
      <alignment horizontal="center" vertical="center"/>
    </xf>
    <xf numFmtId="168" fontId="86" fillId="62" borderId="10" xfId="4846" applyNumberFormat="1" applyFont="1" applyFill="1" applyBorder="1" applyAlignment="1">
      <alignment horizontal="center"/>
    </xf>
    <xf numFmtId="186" fontId="86" fillId="62" borderId="0" xfId="4846" applyFont="1" applyFill="1"/>
    <xf numFmtId="167" fontId="113" fillId="34" borderId="12" xfId="4" applyNumberFormat="1" applyFont="1" applyFill="1" applyBorder="1" applyAlignment="1">
      <alignment horizontal="center" vertical="center"/>
    </xf>
    <xf numFmtId="2" fontId="113" fillId="34" borderId="13" xfId="4" applyNumberFormat="1" applyFont="1" applyFill="1" applyBorder="1" applyAlignment="1">
      <alignment horizontal="center" vertical="center"/>
    </xf>
    <xf numFmtId="186" fontId="113" fillId="34" borderId="12" xfId="4846" applyFont="1" applyFill="1" applyBorder="1"/>
    <xf numFmtId="186" fontId="112" fillId="33" borderId="0" xfId="4846" applyFont="1" applyFill="1"/>
    <xf numFmtId="186" fontId="113" fillId="62" borderId="12" xfId="4846" applyFont="1" applyFill="1" applyBorder="1"/>
    <xf numFmtId="168" fontId="86" fillId="62" borderId="42" xfId="4846" applyNumberFormat="1" applyFont="1" applyFill="1" applyBorder="1" applyAlignment="1">
      <alignment horizontal="center"/>
    </xf>
    <xf numFmtId="168" fontId="86" fillId="62" borderId="10" xfId="4846" applyNumberFormat="1" applyFont="1" applyFill="1" applyBorder="1" applyAlignment="1">
      <alignment horizontal="center" vertical="center"/>
    </xf>
    <xf numFmtId="10" fontId="86" fillId="62" borderId="11" xfId="4846" applyNumberFormat="1" applyFont="1" applyFill="1" applyBorder="1" applyAlignment="1">
      <alignment horizontal="center" vertical="center"/>
    </xf>
    <xf numFmtId="186" fontId="22" fillId="0" borderId="0" xfId="4846"/>
    <xf numFmtId="4" fontId="86" fillId="34" borderId="0" xfId="4846" applyNumberFormat="1" applyFont="1" applyFill="1"/>
    <xf numFmtId="167" fontId="86" fillId="62" borderId="0" xfId="4848" applyNumberFormat="1" applyFont="1" applyFill="1" applyBorder="1" applyAlignment="1">
      <alignment horizontal="center" vertical="center"/>
    </xf>
    <xf numFmtId="167" fontId="86" fillId="0" borderId="0" xfId="4846" applyNumberFormat="1" applyFont="1" applyAlignment="1">
      <alignment horizontal="center" vertical="center"/>
    </xf>
    <xf numFmtId="2" fontId="86" fillId="0" borderId="10" xfId="4846" applyNumberFormat="1" applyFont="1" applyBorder="1" applyAlignment="1">
      <alignment horizontal="center" vertical="center"/>
    </xf>
    <xf numFmtId="168" fontId="86" fillId="0" borderId="10" xfId="4846" applyNumberFormat="1" applyFont="1" applyBorder="1" applyAlignment="1">
      <alignment horizontal="center" vertical="center"/>
    </xf>
    <xf numFmtId="10" fontId="86" fillId="0" borderId="11" xfId="4846" applyNumberFormat="1" applyFont="1" applyBorder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0" fontId="114" fillId="66" borderId="0" xfId="4846" applyNumberFormat="1" applyFont="1" applyFill="1" applyAlignment="1">
      <alignment horizontal="center" vertical="center"/>
    </xf>
    <xf numFmtId="186" fontId="114" fillId="66" borderId="0" xfId="4846" applyFont="1" applyFill="1"/>
    <xf numFmtId="0" fontId="88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9" fillId="67" borderId="44" xfId="4844" applyNumberFormat="1" applyFont="1" applyFill="1" applyBorder="1" applyAlignment="1">
      <alignment horizontal="center" vertical="center" wrapText="1"/>
    </xf>
    <xf numFmtId="167" fontId="118" fillId="34" borderId="44" xfId="4844" applyNumberFormat="1" applyFont="1" applyFill="1" applyBorder="1" applyAlignment="1">
      <alignment horizontal="center" vertical="center" wrapText="1"/>
    </xf>
    <xf numFmtId="0" fontId="118" fillId="33" borderId="44" xfId="0" applyFont="1" applyFill="1" applyBorder="1" applyAlignment="1">
      <alignment horizontal="left" vertical="center" indent="1"/>
    </xf>
    <xf numFmtId="167" fontId="119" fillId="67" borderId="0" xfId="4844" applyNumberFormat="1" applyFont="1" applyFill="1" applyBorder="1" applyAlignment="1">
      <alignment horizontal="center" vertical="center" wrapText="1"/>
    </xf>
    <xf numFmtId="167" fontId="118" fillId="34" borderId="0" xfId="4844" applyNumberFormat="1" applyFont="1" applyFill="1" applyBorder="1" applyAlignment="1">
      <alignment horizontal="center" vertical="center" wrapText="1"/>
    </xf>
    <xf numFmtId="0" fontId="118" fillId="33" borderId="0" xfId="0" applyFont="1" applyFill="1" applyAlignment="1">
      <alignment horizontal="left" vertical="center" indent="1"/>
    </xf>
    <xf numFmtId="1" fontId="119" fillId="67" borderId="0" xfId="3395" applyNumberFormat="1" applyFont="1" applyFill="1" applyAlignment="1">
      <alignment horizontal="center" vertical="center" wrapText="1"/>
    </xf>
    <xf numFmtId="1" fontId="118" fillId="34" borderId="0" xfId="3395" applyNumberFormat="1" applyFont="1" applyFill="1" applyAlignment="1">
      <alignment horizontal="center" vertical="center" wrapText="1"/>
    </xf>
    <xf numFmtId="0" fontId="118" fillId="0" borderId="0" xfId="0" applyFont="1" applyAlignment="1">
      <alignment horizontal="left" vertical="center" indent="1"/>
    </xf>
    <xf numFmtId="1" fontId="119" fillId="67" borderId="0" xfId="4849" applyNumberFormat="1" applyFont="1" applyFill="1" applyBorder="1" applyAlignment="1">
      <alignment horizontal="center" vertical="center" wrapText="1"/>
    </xf>
    <xf numFmtId="1" fontId="118" fillId="34" borderId="0" xfId="4849" applyNumberFormat="1" applyFont="1" applyFill="1" applyBorder="1" applyAlignment="1">
      <alignment horizontal="center" vertical="center" wrapText="1"/>
    </xf>
    <xf numFmtId="167" fontId="119" fillId="0" borderId="12" xfId="0" applyNumberFormat="1" applyFont="1" applyBorder="1" applyAlignment="1">
      <alignment horizontal="center" vertical="center" wrapText="1"/>
    </xf>
    <xf numFmtId="0" fontId="119" fillId="0" borderId="12" xfId="0" applyFont="1" applyBorder="1" applyAlignment="1">
      <alignment vertical="center" wrapText="1"/>
    </xf>
    <xf numFmtId="2" fontId="119" fillId="67" borderId="0" xfId="2413" applyNumberFormat="1" applyFont="1" applyFill="1" applyBorder="1" applyAlignment="1">
      <alignment horizontal="center" vertical="center" wrapText="1"/>
    </xf>
    <xf numFmtId="2" fontId="118" fillId="34" borderId="0" xfId="2413" applyNumberFormat="1" applyFont="1" applyFill="1" applyBorder="1" applyAlignment="1">
      <alignment horizontal="center" vertical="center" wrapText="1"/>
    </xf>
    <xf numFmtId="165" fontId="118" fillId="33" borderId="0" xfId="4" applyFont="1" applyFill="1" applyBorder="1" applyAlignment="1">
      <alignment horizontal="left" vertical="center" indent="1"/>
    </xf>
    <xf numFmtId="167" fontId="118" fillId="34" borderId="0" xfId="3963" applyNumberFormat="1" applyFont="1" applyFill="1" applyBorder="1" applyAlignment="1">
      <alignment horizontal="center" vertical="center" wrapText="1"/>
    </xf>
    <xf numFmtId="167" fontId="118" fillId="33" borderId="0" xfId="3962" applyNumberFormat="1" applyFont="1" applyFill="1" applyBorder="1" applyAlignment="1">
      <alignment horizontal="left" vertical="center" indent="1"/>
    </xf>
    <xf numFmtId="167" fontId="119" fillId="67" borderId="0" xfId="0" applyNumberFormat="1" applyFont="1" applyFill="1" applyAlignment="1">
      <alignment horizontal="center" vertical="center" wrapText="1"/>
    </xf>
    <xf numFmtId="167" fontId="119" fillId="67" borderId="0" xfId="3397" applyNumberFormat="1" applyFont="1" applyFill="1" applyAlignment="1">
      <alignment horizontal="center" vertical="center" wrapText="1"/>
    </xf>
    <xf numFmtId="167" fontId="118" fillId="34" borderId="0" xfId="3397" applyNumberFormat="1" applyFont="1" applyFill="1" applyAlignment="1">
      <alignment horizontal="center" vertical="center" wrapText="1"/>
    </xf>
    <xf numFmtId="188" fontId="119" fillId="67" borderId="0" xfId="4849" applyNumberFormat="1" applyFont="1" applyFill="1" applyBorder="1" applyAlignment="1">
      <alignment horizontal="center" vertical="center" wrapText="1"/>
    </xf>
    <xf numFmtId="188" fontId="118" fillId="34" borderId="0" xfId="4849" applyNumberFormat="1" applyFont="1" applyFill="1" applyBorder="1" applyAlignment="1">
      <alignment horizontal="center" vertical="center" wrapText="1"/>
    </xf>
    <xf numFmtId="17" fontId="124" fillId="34" borderId="12" xfId="0" applyNumberFormat="1" applyFont="1" applyFill="1" applyBorder="1" applyAlignment="1">
      <alignment horizontal="center" vertical="center" wrapText="1"/>
    </xf>
    <xf numFmtId="17" fontId="125" fillId="34" borderId="12" xfId="0" applyNumberFormat="1" applyFont="1" applyFill="1" applyBorder="1" applyAlignment="1">
      <alignment horizontal="center" vertical="center" wrapText="1"/>
    </xf>
    <xf numFmtId="0" fontId="126" fillId="0" borderId="12" xfId="0" applyFont="1" applyBorder="1" applyAlignment="1">
      <alignment vertical="center" wrapText="1"/>
    </xf>
    <xf numFmtId="167" fontId="119" fillId="67" borderId="0" xfId="3963" applyNumberFormat="1" applyFont="1" applyFill="1" applyBorder="1" applyAlignment="1">
      <alignment horizontal="center" vertical="center" wrapText="1"/>
    </xf>
    <xf numFmtId="167" fontId="118" fillId="33" borderId="0" xfId="0" applyNumberFormat="1" applyFont="1" applyFill="1" applyAlignment="1">
      <alignment horizontal="center" vertical="center" wrapText="1"/>
    </xf>
    <xf numFmtId="17" fontId="127" fillId="34" borderId="12" xfId="0" applyNumberFormat="1" applyFont="1" applyFill="1" applyBorder="1" applyAlignment="1">
      <alignment horizontal="center" vertical="center" wrapText="1"/>
    </xf>
    <xf numFmtId="0" fontId="109" fillId="34" borderId="12" xfId="0" applyFont="1" applyFill="1" applyBorder="1" applyAlignment="1">
      <alignment vertical="center" wrapText="1"/>
    </xf>
    <xf numFmtId="0" fontId="107" fillId="0" borderId="0" xfId="0" applyFont="1" applyAlignment="1">
      <alignment horizontal="center" vertical="center"/>
    </xf>
    <xf numFmtId="0" fontId="27" fillId="66" borderId="0" xfId="0" applyFont="1" applyFill="1" applyAlignment="1">
      <alignment horizontal="center" vertical="center" wrapText="1"/>
    </xf>
    <xf numFmtId="0" fontId="128" fillId="0" borderId="0" xfId="0" applyFont="1" applyAlignment="1">
      <alignment vertical="top"/>
    </xf>
    <xf numFmtId="0" fontId="129" fillId="0" borderId="0" xfId="0" applyFont="1" applyAlignment="1">
      <alignment horizontal="center" vertical="center"/>
    </xf>
    <xf numFmtId="0" fontId="130" fillId="0" borderId="0" xfId="0" applyFont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32" fillId="0" borderId="0" xfId="0" applyFont="1" applyAlignment="1">
      <alignment horizontal="center" vertical="center"/>
    </xf>
    <xf numFmtId="186" fontId="131" fillId="0" borderId="0" xfId="0" applyNumberFormat="1" applyFont="1" applyAlignment="1">
      <alignment horizontal="center" vertical="center"/>
    </xf>
    <xf numFmtId="2" fontId="104" fillId="67" borderId="45" xfId="0" applyNumberFormat="1" applyFont="1" applyFill="1" applyBorder="1" applyAlignment="1">
      <alignment horizontal="center" vertical="center"/>
    </xf>
    <xf numFmtId="188" fontId="104" fillId="67" borderId="12" xfId="4849" applyNumberFormat="1" applyFont="1" applyFill="1" applyBorder="1" applyAlignment="1">
      <alignment horizontal="center" vertical="center"/>
    </xf>
    <xf numFmtId="167" fontId="104" fillId="67" borderId="46" xfId="0" applyNumberFormat="1" applyFont="1" applyFill="1" applyBorder="1" applyAlignment="1">
      <alignment horizontal="center" vertical="center"/>
    </xf>
    <xf numFmtId="167" fontId="104" fillId="67" borderId="12" xfId="0" applyNumberFormat="1" applyFont="1" applyFill="1" applyBorder="1" applyAlignment="1">
      <alignment horizontal="center" vertical="center"/>
    </xf>
    <xf numFmtId="1" fontId="104" fillId="67" borderId="45" xfId="0" applyNumberFormat="1" applyFont="1" applyFill="1" applyBorder="1" applyAlignment="1">
      <alignment horizontal="center" vertical="center"/>
    </xf>
    <xf numFmtId="1" fontId="104" fillId="67" borderId="46" xfId="0" applyNumberFormat="1" applyFont="1" applyFill="1" applyBorder="1" applyAlignment="1">
      <alignment horizontal="center" vertical="center"/>
    </xf>
    <xf numFmtId="1" fontId="104" fillId="67" borderId="12" xfId="0" applyNumberFormat="1" applyFont="1" applyFill="1" applyBorder="1" applyAlignment="1">
      <alignment horizontal="center" vertical="center"/>
    </xf>
    <xf numFmtId="167" fontId="104" fillId="67" borderId="46" xfId="4844" applyNumberFormat="1" applyFont="1" applyFill="1" applyBorder="1" applyAlignment="1">
      <alignment horizontal="center" vertical="center"/>
    </xf>
    <xf numFmtId="2" fontId="104" fillId="67" borderId="12" xfId="0" applyNumberFormat="1" applyFont="1" applyFill="1" applyBorder="1" applyAlignment="1">
      <alignment horizontal="center" vertical="center"/>
    </xf>
    <xf numFmtId="2" fontId="104" fillId="67" borderId="46" xfId="0" applyNumberFormat="1" applyFont="1" applyFill="1" applyBorder="1" applyAlignment="1">
      <alignment horizontal="center" vertical="center"/>
    </xf>
    <xf numFmtId="10" fontId="104" fillId="67" borderId="46" xfId="0" applyNumberFormat="1" applyFont="1" applyFill="1" applyBorder="1" applyAlignment="1">
      <alignment horizontal="center" vertical="center"/>
    </xf>
    <xf numFmtId="10" fontId="104" fillId="67" borderId="45" xfId="4844" applyNumberFormat="1" applyFont="1" applyFill="1" applyBorder="1" applyAlignment="1">
      <alignment horizontal="center" vertical="center"/>
    </xf>
    <xf numFmtId="167" fontId="104" fillId="67" borderId="12" xfId="4849" applyNumberFormat="1" applyFont="1" applyFill="1" applyBorder="1" applyAlignment="1">
      <alignment horizontal="center" vertical="center"/>
    </xf>
    <xf numFmtId="1" fontId="104" fillId="67" borderId="45" xfId="4849" applyNumberFormat="1" applyFont="1" applyFill="1" applyBorder="1" applyAlignment="1">
      <alignment horizontal="center" vertical="center"/>
    </xf>
    <xf numFmtId="0" fontId="113" fillId="67" borderId="12" xfId="0" applyFont="1" applyFill="1" applyBorder="1" applyAlignment="1">
      <alignment horizontal="center" vertical="center"/>
    </xf>
    <xf numFmtId="186" fontId="113" fillId="67" borderId="12" xfId="0" applyNumberFormat="1" applyFont="1" applyFill="1" applyBorder="1" applyAlignment="1">
      <alignment horizontal="center" vertical="center"/>
    </xf>
    <xf numFmtId="2" fontId="133" fillId="67" borderId="47" xfId="0" applyNumberFormat="1" applyFont="1" applyFill="1" applyBorder="1" applyAlignment="1">
      <alignment horizontal="center" vertical="center"/>
    </xf>
    <xf numFmtId="188" fontId="133" fillId="67" borderId="0" xfId="4849" applyNumberFormat="1" applyFont="1" applyFill="1" applyBorder="1" applyAlignment="1">
      <alignment horizontal="center" vertical="center"/>
    </xf>
    <xf numFmtId="167" fontId="133" fillId="67" borderId="48" xfId="0" applyNumberFormat="1" applyFont="1" applyFill="1" applyBorder="1" applyAlignment="1">
      <alignment horizontal="center" vertical="center"/>
    </xf>
    <xf numFmtId="167" fontId="133" fillId="67" borderId="0" xfId="0" applyNumberFormat="1" applyFont="1" applyFill="1" applyAlignment="1">
      <alignment horizontal="center" vertical="center"/>
    </xf>
    <xf numFmtId="1" fontId="133" fillId="67" borderId="47" xfId="0" applyNumberFormat="1" applyFont="1" applyFill="1" applyBorder="1" applyAlignment="1">
      <alignment horizontal="center" vertical="center"/>
    </xf>
    <xf numFmtId="167" fontId="133" fillId="67" borderId="48" xfId="4844" applyNumberFormat="1" applyFont="1" applyFill="1" applyBorder="1" applyAlignment="1">
      <alignment horizontal="center" vertical="center"/>
    </xf>
    <xf numFmtId="2" fontId="133" fillId="67" borderId="0" xfId="0" applyNumberFormat="1" applyFont="1" applyFill="1" applyAlignment="1">
      <alignment horizontal="center" vertical="center"/>
    </xf>
    <xf numFmtId="2" fontId="133" fillId="67" borderId="48" xfId="0" applyNumberFormat="1" applyFont="1" applyFill="1" applyBorder="1" applyAlignment="1">
      <alignment horizontal="center" vertical="center"/>
    </xf>
    <xf numFmtId="10" fontId="133" fillId="67" borderId="48" xfId="4844" applyNumberFormat="1" applyFont="1" applyFill="1" applyBorder="1" applyAlignment="1">
      <alignment horizontal="center" vertical="center"/>
    </xf>
    <xf numFmtId="10" fontId="133" fillId="67" borderId="47" xfId="4844" applyNumberFormat="1" applyFont="1" applyFill="1" applyBorder="1" applyAlignment="1">
      <alignment horizontal="center" vertical="center"/>
    </xf>
    <xf numFmtId="167" fontId="133" fillId="67" borderId="0" xfId="4849" applyNumberFormat="1" applyFont="1" applyFill="1" applyBorder="1" applyAlignment="1">
      <alignment horizontal="center" vertical="center"/>
    </xf>
    <xf numFmtId="1" fontId="133" fillId="67" borderId="47" xfId="4849" applyNumberFormat="1" applyFont="1" applyFill="1" applyBorder="1" applyAlignment="1">
      <alignment horizontal="center" vertical="center"/>
    </xf>
    <xf numFmtId="186" fontId="134" fillId="67" borderId="0" xfId="0" applyNumberFormat="1" applyFont="1" applyFill="1" applyAlignment="1">
      <alignment horizontal="center" vertical="center"/>
    </xf>
    <xf numFmtId="2" fontId="104" fillId="0" borderId="45" xfId="0" applyNumberFormat="1" applyFont="1" applyBorder="1" applyAlignment="1">
      <alignment horizontal="center" vertical="center"/>
    </xf>
    <xf numFmtId="167" fontId="104" fillId="0" borderId="46" xfId="0" applyNumberFormat="1" applyFont="1" applyBorder="1" applyAlignment="1">
      <alignment horizontal="center" vertical="center"/>
    </xf>
    <xf numFmtId="167" fontId="104" fillId="0" borderId="12" xfId="0" applyNumberFormat="1" applyFont="1" applyBorder="1" applyAlignment="1">
      <alignment horizontal="center" vertical="center"/>
    </xf>
    <xf numFmtId="1" fontId="104" fillId="0" borderId="45" xfId="0" applyNumberFormat="1" applyFont="1" applyBorder="1" applyAlignment="1">
      <alignment horizontal="center" vertical="center"/>
    </xf>
    <xf numFmtId="167" fontId="104" fillId="0" borderId="46" xfId="4844" applyNumberFormat="1" applyFont="1" applyFill="1" applyBorder="1" applyAlignment="1">
      <alignment horizontal="center" vertical="center"/>
    </xf>
    <xf numFmtId="2" fontId="104" fillId="0" borderId="12" xfId="0" applyNumberFormat="1" applyFont="1" applyBorder="1" applyAlignment="1">
      <alignment horizontal="center" vertical="center"/>
    </xf>
    <xf numFmtId="2" fontId="104" fillId="0" borderId="46" xfId="0" applyNumberFormat="1" applyFont="1" applyBorder="1" applyAlignment="1">
      <alignment horizontal="center" vertical="center"/>
    </xf>
    <xf numFmtId="10" fontId="104" fillId="0" borderId="46" xfId="0" applyNumberFormat="1" applyFont="1" applyBorder="1" applyAlignment="1">
      <alignment horizontal="center" vertical="center"/>
    </xf>
    <xf numFmtId="10" fontId="104" fillId="0" borderId="45" xfId="4844" applyNumberFormat="1" applyFont="1" applyFill="1" applyBorder="1" applyAlignment="1">
      <alignment horizontal="center" vertical="center"/>
    </xf>
    <xf numFmtId="167" fontId="104" fillId="34" borderId="12" xfId="4849" applyNumberFormat="1" applyFont="1" applyFill="1" applyBorder="1" applyAlignment="1">
      <alignment horizontal="center" vertical="center"/>
    </xf>
    <xf numFmtId="1" fontId="104" fillId="34" borderId="45" xfId="4849" applyNumberFormat="1" applyFont="1" applyFill="1" applyBorder="1" applyAlignment="1">
      <alignment horizontal="center" vertical="center"/>
    </xf>
    <xf numFmtId="0" fontId="113" fillId="34" borderId="12" xfId="0" applyFont="1" applyFill="1" applyBorder="1" applyAlignment="1">
      <alignment horizontal="center" vertical="center"/>
    </xf>
    <xf numFmtId="186" fontId="113" fillId="34" borderId="12" xfId="0" applyNumberFormat="1" applyFont="1" applyFill="1" applyBorder="1" applyAlignment="1">
      <alignment horizontal="center" vertical="center"/>
    </xf>
    <xf numFmtId="2" fontId="133" fillId="0" borderId="47" xfId="0" applyNumberFormat="1" applyFont="1" applyBorder="1" applyAlignment="1">
      <alignment horizontal="center" vertical="center"/>
    </xf>
    <xf numFmtId="2" fontId="133" fillId="34" borderId="47" xfId="0" applyNumberFormat="1" applyFont="1" applyFill="1" applyBorder="1" applyAlignment="1">
      <alignment horizontal="center" vertical="center"/>
    </xf>
    <xf numFmtId="188" fontId="133" fillId="34" borderId="0" xfId="4849" applyNumberFormat="1" applyFont="1" applyFill="1" applyBorder="1" applyAlignment="1">
      <alignment horizontal="center" vertical="center"/>
    </xf>
    <xf numFmtId="167" fontId="133" fillId="34" borderId="48" xfId="0" applyNumberFormat="1" applyFont="1" applyFill="1" applyBorder="1" applyAlignment="1">
      <alignment horizontal="center" vertical="center"/>
    </xf>
    <xf numFmtId="167" fontId="133" fillId="34" borderId="0" xfId="0" applyNumberFormat="1" applyFont="1" applyFill="1" applyAlignment="1">
      <alignment horizontal="center" vertical="center"/>
    </xf>
    <xf numFmtId="1" fontId="133" fillId="34" borderId="47" xfId="0" applyNumberFormat="1" applyFont="1" applyFill="1" applyBorder="1" applyAlignment="1">
      <alignment horizontal="center" vertical="center"/>
    </xf>
    <xf numFmtId="167" fontId="133" fillId="0" borderId="48" xfId="0" applyNumberFormat="1" applyFont="1" applyBorder="1" applyAlignment="1">
      <alignment horizontal="center" vertical="center"/>
    </xf>
    <xf numFmtId="167" fontId="133" fillId="0" borderId="0" xfId="0" applyNumberFormat="1" applyFont="1" applyAlignment="1">
      <alignment horizontal="center" vertical="center"/>
    </xf>
    <xf numFmtId="1" fontId="133" fillId="0" borderId="47" xfId="0" applyNumberFormat="1" applyFont="1" applyBorder="1" applyAlignment="1">
      <alignment horizontal="center" vertical="center"/>
    </xf>
    <xf numFmtId="167" fontId="133" fillId="34" borderId="48" xfId="4844" applyNumberFormat="1" applyFont="1" applyFill="1" applyBorder="1" applyAlignment="1">
      <alignment horizontal="center" vertical="center"/>
    </xf>
    <xf numFmtId="2" fontId="133" fillId="0" borderId="0" xfId="0" applyNumberFormat="1" applyFont="1" applyAlignment="1">
      <alignment horizontal="center" vertical="center"/>
    </xf>
    <xf numFmtId="2" fontId="133" fillId="0" borderId="48" xfId="0" applyNumberFormat="1" applyFont="1" applyBorder="1" applyAlignment="1">
      <alignment horizontal="center" vertical="center"/>
    </xf>
    <xf numFmtId="10" fontId="133" fillId="0" borderId="48" xfId="4844" applyNumberFormat="1" applyFont="1" applyFill="1" applyBorder="1" applyAlignment="1">
      <alignment horizontal="center" vertical="center"/>
    </xf>
    <xf numFmtId="10" fontId="133" fillId="0" borderId="47" xfId="4844" applyNumberFormat="1" applyFont="1" applyFill="1" applyBorder="1" applyAlignment="1">
      <alignment horizontal="center" vertical="center"/>
    </xf>
    <xf numFmtId="167" fontId="133" fillId="34" borderId="0" xfId="4849" applyNumberFormat="1" applyFont="1" applyFill="1" applyBorder="1" applyAlignment="1">
      <alignment horizontal="center" vertical="center"/>
    </xf>
    <xf numFmtId="1" fontId="133" fillId="34" borderId="47" xfId="4849" applyNumberFormat="1" applyFont="1" applyFill="1" applyBorder="1" applyAlignment="1">
      <alignment horizontal="center" vertical="center"/>
    </xf>
    <xf numFmtId="0" fontId="134" fillId="34" borderId="0" xfId="0" applyFont="1" applyFill="1" applyAlignment="1">
      <alignment horizontal="center" vertical="center"/>
    </xf>
    <xf numFmtId="186" fontId="134" fillId="34" borderId="0" xfId="0" applyNumberFormat="1" applyFont="1" applyFill="1" applyAlignment="1">
      <alignment horizontal="center" vertical="center"/>
    </xf>
    <xf numFmtId="167" fontId="133" fillId="0" borderId="48" xfId="4844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 vertical="center"/>
    </xf>
    <xf numFmtId="2" fontId="133" fillId="34" borderId="0" xfId="0" applyNumberFormat="1" applyFont="1" applyFill="1" applyAlignment="1">
      <alignment horizontal="center" vertical="center"/>
    </xf>
    <xf numFmtId="2" fontId="133" fillId="34" borderId="48" xfId="0" applyNumberFormat="1" applyFont="1" applyFill="1" applyBorder="1" applyAlignment="1">
      <alignment horizontal="center" vertical="center"/>
    </xf>
    <xf numFmtId="10" fontId="133" fillId="34" borderId="48" xfId="4844" applyNumberFormat="1" applyFont="1" applyFill="1" applyBorder="1" applyAlignment="1">
      <alignment horizontal="center" vertical="center"/>
    </xf>
    <xf numFmtId="10" fontId="133" fillId="34" borderId="47" xfId="4844" applyNumberFormat="1" applyFont="1" applyFill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188" fontId="104" fillId="34" borderId="12" xfId="4849" applyNumberFormat="1" applyFont="1" applyFill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2" fontId="104" fillId="34" borderId="45" xfId="0" applyNumberFormat="1" applyFont="1" applyFill="1" applyBorder="1" applyAlignment="1">
      <alignment horizontal="center" vertical="center"/>
    </xf>
    <xf numFmtId="167" fontId="104" fillId="34" borderId="46" xfId="0" applyNumberFormat="1" applyFont="1" applyFill="1" applyBorder="1" applyAlignment="1">
      <alignment horizontal="center" vertical="center"/>
    </xf>
    <xf numFmtId="167" fontId="104" fillId="34" borderId="12" xfId="0" applyNumberFormat="1" applyFont="1" applyFill="1" applyBorder="1" applyAlignment="1">
      <alignment horizontal="center" vertical="center"/>
    </xf>
    <xf numFmtId="1" fontId="104" fillId="34" borderId="45" xfId="0" applyNumberFormat="1" applyFont="1" applyFill="1" applyBorder="1" applyAlignment="1">
      <alignment horizontal="center" vertical="center"/>
    </xf>
    <xf numFmtId="167" fontId="104" fillId="34" borderId="46" xfId="4844" applyNumberFormat="1" applyFont="1" applyFill="1" applyBorder="1" applyAlignment="1">
      <alignment horizontal="center" vertical="center"/>
    </xf>
    <xf numFmtId="2" fontId="104" fillId="34" borderId="12" xfId="0" applyNumberFormat="1" applyFont="1" applyFill="1" applyBorder="1" applyAlignment="1">
      <alignment horizontal="center" vertical="center"/>
    </xf>
    <xf numFmtId="2" fontId="104" fillId="34" borderId="46" xfId="0" applyNumberFormat="1" applyFont="1" applyFill="1" applyBorder="1" applyAlignment="1">
      <alignment horizontal="center" vertical="center"/>
    </xf>
    <xf numFmtId="10" fontId="104" fillId="34" borderId="46" xfId="0" applyNumberFormat="1" applyFont="1" applyFill="1" applyBorder="1" applyAlignment="1">
      <alignment horizontal="center" vertical="center"/>
    </xf>
    <xf numFmtId="10" fontId="104" fillId="34" borderId="45" xfId="4844" applyNumberFormat="1" applyFont="1" applyFill="1" applyBorder="1" applyAlignment="1">
      <alignment horizontal="center" vertical="center"/>
    </xf>
    <xf numFmtId="10" fontId="133" fillId="34" borderId="48" xfId="0" applyNumberFormat="1" applyFont="1" applyFill="1" applyBorder="1" applyAlignment="1">
      <alignment horizontal="center" vertical="center"/>
    </xf>
    <xf numFmtId="2" fontId="133" fillId="34" borderId="0" xfId="4849" applyNumberFormat="1" applyFont="1" applyFill="1" applyBorder="1" applyAlignment="1">
      <alignment horizontal="center" vertical="center"/>
    </xf>
    <xf numFmtId="2" fontId="133" fillId="34" borderId="48" xfId="4849" applyNumberFormat="1" applyFont="1" applyFill="1" applyBorder="1" applyAlignment="1">
      <alignment horizontal="center" vertical="center"/>
    </xf>
    <xf numFmtId="167" fontId="133" fillId="34" borderId="0" xfId="4844" applyNumberFormat="1" applyFont="1" applyFill="1" applyBorder="1" applyAlignment="1">
      <alignment horizontal="center" vertical="center"/>
    </xf>
    <xf numFmtId="10" fontId="133" fillId="34" borderId="0" xfId="4844" applyNumberFormat="1" applyFont="1" applyFill="1" applyBorder="1" applyAlignment="1">
      <alignment horizontal="center" vertical="center"/>
    </xf>
    <xf numFmtId="167" fontId="133" fillId="34" borderId="49" xfId="4849" applyNumberFormat="1" applyFont="1" applyFill="1" applyBorder="1" applyAlignment="1">
      <alignment horizontal="center" vertical="center"/>
    </xf>
    <xf numFmtId="0" fontId="138" fillId="0" borderId="0" xfId="0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10" fontId="139" fillId="66" borderId="50" xfId="0" applyNumberFormat="1" applyFont="1" applyFill="1" applyBorder="1" applyAlignment="1">
      <alignment horizontal="center" vertical="center"/>
    </xf>
    <xf numFmtId="0" fontId="139" fillId="66" borderId="51" xfId="0" applyFont="1" applyFill="1" applyBorder="1" applyAlignment="1">
      <alignment horizontal="center" vertical="center"/>
    </xf>
    <xf numFmtId="186" fontId="140" fillId="66" borderId="52" xfId="0" applyNumberFormat="1" applyFont="1" applyFill="1" applyBorder="1" applyAlignment="1">
      <alignment horizontal="center" vertical="center"/>
    </xf>
    <xf numFmtId="0" fontId="141" fillId="0" borderId="0" xfId="0" applyFont="1" applyAlignment="1">
      <alignment horizontal="center" vertical="center"/>
    </xf>
    <xf numFmtId="0" fontId="139" fillId="66" borderId="53" xfId="0" applyFont="1" applyFill="1" applyBorder="1" applyAlignment="1">
      <alignment horizontal="center" vertical="center" wrapText="1"/>
    </xf>
    <xf numFmtId="0" fontId="139" fillId="66" borderId="50" xfId="0" applyFont="1" applyFill="1" applyBorder="1" applyAlignment="1">
      <alignment horizontal="center" vertical="center" wrapText="1"/>
    </xf>
    <xf numFmtId="0" fontId="139" fillId="66" borderId="55" xfId="0" applyFont="1" applyFill="1" applyBorder="1" applyAlignment="1">
      <alignment horizontal="center" vertical="center"/>
    </xf>
    <xf numFmtId="186" fontId="140" fillId="66" borderId="56" xfId="0" applyNumberFormat="1" applyFont="1" applyFill="1" applyBorder="1" applyAlignment="1">
      <alignment horizontal="center" vertical="center"/>
    </xf>
    <xf numFmtId="0" fontId="115" fillId="34" borderId="0" xfId="0" applyFont="1" applyFill="1"/>
    <xf numFmtId="0" fontId="86" fillId="34" borderId="0" xfId="0" applyFont="1" applyFill="1" applyAlignment="1">
      <alignment horizontal="center"/>
    </xf>
    <xf numFmtId="0" fontId="116" fillId="34" borderId="0" xfId="0" applyFont="1" applyFill="1"/>
    <xf numFmtId="166" fontId="86" fillId="34" borderId="0" xfId="0" applyNumberFormat="1" applyFont="1" applyFill="1" applyAlignment="1">
      <alignment horizontal="center" vertical="center"/>
    </xf>
    <xf numFmtId="2" fontId="86" fillId="34" borderId="10" xfId="0" applyNumberFormat="1" applyFont="1" applyFill="1" applyBorder="1" applyAlignment="1">
      <alignment horizontal="center"/>
    </xf>
    <xf numFmtId="10" fontId="86" fillId="34" borderId="0" xfId="4" applyNumberFormat="1" applyFont="1" applyFill="1" applyBorder="1" applyAlignment="1">
      <alignment horizontal="center" vertical="center"/>
    </xf>
    <xf numFmtId="186" fontId="142" fillId="0" borderId="0" xfId="4850" applyFont="1" applyAlignment="1">
      <alignment vertical="center"/>
    </xf>
    <xf numFmtId="186" fontId="118" fillId="0" borderId="0" xfId="4850" applyFont="1" applyAlignment="1">
      <alignment vertical="center"/>
    </xf>
    <xf numFmtId="186" fontId="125" fillId="0" borderId="0" xfId="4850" applyFont="1" applyAlignment="1">
      <alignment vertical="center"/>
    </xf>
    <xf numFmtId="10" fontId="119" fillId="58" borderId="36" xfId="4847" applyNumberFormat="1" applyFont="1" applyFill="1" applyBorder="1" applyAlignment="1">
      <alignment horizontal="right" vertical="center" wrapText="1"/>
    </xf>
    <xf numFmtId="10" fontId="118" fillId="0" borderId="36" xfId="4847" applyNumberFormat="1" applyFont="1" applyFill="1" applyBorder="1" applyAlignment="1">
      <alignment horizontal="right" vertical="center" wrapText="1"/>
    </xf>
    <xf numFmtId="10" fontId="118" fillId="34" borderId="36" xfId="4850" applyNumberFormat="1" applyFont="1" applyFill="1" applyBorder="1" applyAlignment="1">
      <alignment horizontal="right" vertical="center" wrapText="1"/>
    </xf>
    <xf numFmtId="167" fontId="118" fillId="33" borderId="36" xfId="4850" applyNumberFormat="1" applyFont="1" applyFill="1" applyBorder="1" applyAlignment="1">
      <alignment horizontal="right" vertical="center" wrapText="1"/>
    </xf>
    <xf numFmtId="167" fontId="118" fillId="33" borderId="36" xfId="3962" applyNumberFormat="1" applyFont="1" applyFill="1" applyBorder="1" applyAlignment="1">
      <alignment horizontal="right" vertical="center" wrapText="1"/>
    </xf>
    <xf numFmtId="186" fontId="118" fillId="33" borderId="36" xfId="4850" applyFont="1" applyFill="1" applyBorder="1" applyAlignment="1">
      <alignment vertical="center"/>
    </xf>
    <xf numFmtId="188" fontId="119" fillId="58" borderId="0" xfId="4" applyNumberFormat="1" applyFont="1" applyFill="1" applyBorder="1" applyAlignment="1">
      <alignment horizontal="right" vertical="center" wrapText="1"/>
    </xf>
    <xf numFmtId="188" fontId="118" fillId="0" borderId="0" xfId="4" applyNumberFormat="1" applyFont="1" applyFill="1" applyBorder="1" applyAlignment="1">
      <alignment horizontal="right" vertical="center" wrapText="1"/>
    </xf>
    <xf numFmtId="188" fontId="118" fillId="33" borderId="0" xfId="4" applyNumberFormat="1" applyFont="1" applyFill="1" applyBorder="1" applyAlignment="1">
      <alignment horizontal="right" vertical="center" wrapText="1"/>
    </xf>
    <xf numFmtId="186" fontId="118" fillId="33" borderId="0" xfId="4850" applyFont="1" applyFill="1" applyAlignment="1">
      <alignment vertical="center"/>
    </xf>
    <xf numFmtId="167" fontId="119" fillId="58" borderId="0" xfId="4850" applyNumberFormat="1" applyFont="1" applyFill="1" applyAlignment="1">
      <alignment horizontal="right" vertical="center" wrapText="1"/>
    </xf>
    <xf numFmtId="167" fontId="118" fillId="0" borderId="0" xfId="4850" applyNumberFormat="1" applyFont="1" applyAlignment="1">
      <alignment horizontal="right" vertical="center" wrapText="1"/>
    </xf>
    <xf numFmtId="167" fontId="118" fillId="34" borderId="0" xfId="4850" applyNumberFormat="1" applyFont="1" applyFill="1" applyAlignment="1">
      <alignment horizontal="right" vertical="center" wrapText="1"/>
    </xf>
    <xf numFmtId="167" fontId="118" fillId="0" borderId="0" xfId="3962" applyNumberFormat="1" applyFont="1" applyFill="1" applyBorder="1" applyAlignment="1">
      <alignment vertical="center"/>
    </xf>
    <xf numFmtId="167" fontId="119" fillId="58" borderId="35" xfId="3962" applyNumberFormat="1" applyFont="1" applyFill="1" applyBorder="1" applyAlignment="1">
      <alignment horizontal="right" vertical="center" wrapText="1"/>
    </xf>
    <xf numFmtId="167" fontId="118" fillId="34" borderId="35" xfId="4850" applyNumberFormat="1" applyFont="1" applyFill="1" applyBorder="1" applyAlignment="1">
      <alignment horizontal="right" vertical="center" wrapText="1"/>
    </xf>
    <xf numFmtId="167" fontId="118" fillId="33" borderId="35" xfId="3962" applyNumberFormat="1" applyFont="1" applyFill="1" applyBorder="1" applyAlignment="1">
      <alignment horizontal="right" vertical="center" wrapText="1"/>
    </xf>
    <xf numFmtId="186" fontId="118" fillId="33" borderId="35" xfId="4850" applyFont="1" applyFill="1" applyBorder="1" applyAlignment="1">
      <alignment vertical="center"/>
    </xf>
    <xf numFmtId="186" fontId="125" fillId="0" borderId="0" xfId="4850" applyFont="1" applyAlignment="1">
      <alignment vertical="center" wrapText="1"/>
    </xf>
    <xf numFmtId="186" fontId="119" fillId="0" borderId="0" xfId="4850" applyFont="1" applyAlignment="1">
      <alignment vertical="center" wrapText="1"/>
    </xf>
    <xf numFmtId="186" fontId="127" fillId="66" borderId="0" xfId="4850" applyFont="1" applyFill="1" applyAlignment="1">
      <alignment horizontal="right" vertical="center" wrapText="1"/>
    </xf>
    <xf numFmtId="0" fontId="127" fillId="66" borderId="0" xfId="4850" applyNumberFormat="1" applyFont="1" applyFill="1" applyAlignment="1">
      <alignment horizontal="right" vertical="center" wrapText="1"/>
    </xf>
    <xf numFmtId="2" fontId="113" fillId="62" borderId="12" xfId="4" applyNumberFormat="1" applyFont="1" applyFill="1" applyBorder="1" applyAlignment="1">
      <alignment horizontal="left" vertical="center"/>
    </xf>
    <xf numFmtId="2" fontId="86" fillId="62" borderId="0" xfId="4847" applyNumberFormat="1" applyFont="1" applyFill="1" applyBorder="1" applyAlignment="1">
      <alignment horizontal="center" vertical="center"/>
    </xf>
    <xf numFmtId="167" fontId="113" fillId="62" borderId="12" xfId="4845" applyNumberFormat="1" applyFont="1" applyFill="1" applyBorder="1" applyAlignment="1">
      <alignment horizontal="center" vertical="center"/>
    </xf>
    <xf numFmtId="186" fontId="86" fillId="34" borderId="0" xfId="4846" applyFont="1" applyFill="1"/>
    <xf numFmtId="0" fontId="113" fillId="62" borderId="39" xfId="2" applyNumberFormat="1" applyFont="1" applyFill="1" applyBorder="1" applyAlignment="1">
      <alignment horizontal="center" vertical="center"/>
    </xf>
    <xf numFmtId="0" fontId="129" fillId="0" borderId="0" xfId="4851" applyFont="1" applyAlignment="1">
      <alignment horizontal="center" vertical="center"/>
    </xf>
    <xf numFmtId="2" fontId="133" fillId="0" borderId="47" xfId="4851" applyNumberFormat="1" applyFont="1" applyBorder="1" applyAlignment="1">
      <alignment horizontal="center" vertical="center"/>
    </xf>
    <xf numFmtId="167" fontId="133" fillId="0" borderId="48" xfId="4851" applyNumberFormat="1" applyFont="1" applyBorder="1" applyAlignment="1">
      <alignment horizontal="center" vertical="center"/>
    </xf>
    <xf numFmtId="167" fontId="133" fillId="0" borderId="0" xfId="4851" applyNumberFormat="1" applyFont="1" applyAlignment="1">
      <alignment horizontal="center" vertical="center"/>
    </xf>
    <xf numFmtId="1" fontId="133" fillId="0" borderId="47" xfId="4851" applyNumberFormat="1" applyFont="1" applyBorder="1" applyAlignment="1">
      <alignment horizontal="center" vertical="center"/>
    </xf>
    <xf numFmtId="2" fontId="133" fillId="0" borderId="0" xfId="4851" applyNumberFormat="1" applyFont="1" applyAlignment="1">
      <alignment horizontal="center" vertical="center"/>
    </xf>
    <xf numFmtId="2" fontId="133" fillId="0" borderId="48" xfId="4851" applyNumberFormat="1" applyFont="1" applyBorder="1" applyAlignment="1">
      <alignment horizontal="center" vertical="center"/>
    </xf>
    <xf numFmtId="1" fontId="133" fillId="0" borderId="47" xfId="4849" applyNumberFormat="1" applyFont="1" applyFill="1" applyBorder="1" applyAlignment="1">
      <alignment horizontal="center" vertical="center"/>
    </xf>
    <xf numFmtId="167" fontId="133" fillId="0" borderId="0" xfId="4849" applyNumberFormat="1" applyFont="1" applyFill="1" applyBorder="1" applyAlignment="1">
      <alignment horizontal="center" vertical="center"/>
    </xf>
    <xf numFmtId="186" fontId="134" fillId="0" borderId="0" xfId="4851" applyNumberFormat="1" applyFont="1" applyAlignment="1">
      <alignment horizontal="center" vertical="center"/>
    </xf>
    <xf numFmtId="188" fontId="22" fillId="33" borderId="0" xfId="0" applyNumberFormat="1" applyFont="1" applyFill="1" applyAlignment="1">
      <alignment vertical="center"/>
    </xf>
    <xf numFmtId="188" fontId="22" fillId="34" borderId="0" xfId="4" applyNumberFormat="1" applyFont="1" applyFill="1" applyBorder="1" applyAlignment="1">
      <alignment horizontal="right" vertical="center" wrapText="1"/>
    </xf>
    <xf numFmtId="188" fontId="22" fillId="0" borderId="0" xfId="4" applyNumberFormat="1" applyFont="1" applyFill="1" applyBorder="1" applyAlignment="1">
      <alignment horizontal="right" vertical="center" wrapText="1"/>
    </xf>
    <xf numFmtId="188" fontId="28" fillId="58" borderId="0" xfId="4" applyNumberFormat="1" applyFont="1" applyFill="1" applyBorder="1" applyAlignment="1">
      <alignment horizontal="right" vertical="center" wrapText="1"/>
    </xf>
    <xf numFmtId="188" fontId="107" fillId="0" borderId="0" xfId="0" applyNumberFormat="1" applyFont="1" applyAlignment="1">
      <alignment vertical="center"/>
    </xf>
    <xf numFmtId="167" fontId="86" fillId="0" borderId="0" xfId="3" applyNumberFormat="1" applyFont="1" applyFill="1" applyBorder="1" applyAlignment="1">
      <alignment horizontal="center" vertical="center"/>
    </xf>
    <xf numFmtId="167" fontId="86" fillId="62" borderId="10" xfId="3" applyNumberFormat="1" applyFont="1" applyFill="1" applyBorder="1" applyAlignment="1">
      <alignment horizontal="center" vertical="center"/>
    </xf>
    <xf numFmtId="167" fontId="113" fillId="62" borderId="13" xfId="3" applyNumberFormat="1" applyFont="1" applyFill="1" applyBorder="1" applyAlignment="1">
      <alignment horizontal="center" vertical="center"/>
    </xf>
    <xf numFmtId="167" fontId="86" fillId="62" borderId="10" xfId="2" applyNumberFormat="1" applyFont="1" applyFill="1" applyBorder="1" applyAlignment="1">
      <alignment horizontal="center" vertical="center"/>
    </xf>
    <xf numFmtId="167" fontId="113" fillId="62" borderId="13" xfId="2" applyNumberFormat="1" applyFont="1" applyFill="1" applyBorder="1" applyAlignment="1">
      <alignment horizontal="center" vertical="center"/>
    </xf>
    <xf numFmtId="167" fontId="86" fillId="62" borderId="0" xfId="3" applyNumberFormat="1" applyFont="1" applyFill="1" applyBorder="1" applyAlignment="1">
      <alignment horizontal="center" vertical="center"/>
    </xf>
    <xf numFmtId="167" fontId="86" fillId="64" borderId="10" xfId="3" applyNumberFormat="1" applyFont="1" applyFill="1" applyBorder="1" applyAlignment="1">
      <alignment horizontal="center" vertical="center"/>
    </xf>
    <xf numFmtId="167" fontId="113" fillId="64" borderId="38" xfId="3" applyNumberFormat="1" applyFont="1" applyFill="1" applyBorder="1" applyAlignment="1">
      <alignment horizontal="center" vertical="center"/>
    </xf>
    <xf numFmtId="167" fontId="113" fillId="62" borderId="39" xfId="4846" applyNumberFormat="1" applyFont="1" applyFill="1" applyBorder="1" applyAlignment="1">
      <alignment horizontal="center" vertical="center"/>
    </xf>
    <xf numFmtId="167" fontId="86" fillId="62" borderId="11" xfId="4846" applyNumberFormat="1" applyFont="1" applyFill="1" applyBorder="1" applyAlignment="1">
      <alignment horizontal="center" vertical="center"/>
    </xf>
    <xf numFmtId="167" fontId="86" fillId="67" borderId="10" xfId="2" applyNumberFormat="1" applyFont="1" applyFill="1" applyBorder="1" applyAlignment="1">
      <alignment horizontal="center" vertical="center"/>
    </xf>
    <xf numFmtId="167" fontId="113" fillId="67" borderId="38" xfId="2" applyNumberFormat="1" applyFont="1" applyFill="1" applyBorder="1" applyAlignment="1">
      <alignment horizontal="center" vertical="center"/>
    </xf>
    <xf numFmtId="167" fontId="113" fillId="67" borderId="37" xfId="4846" applyNumberFormat="1" applyFont="1" applyFill="1" applyBorder="1" applyAlignment="1">
      <alignment horizontal="center" vertical="center"/>
    </xf>
    <xf numFmtId="167" fontId="113" fillId="62" borderId="39" xfId="0" applyNumberFormat="1" applyFont="1" applyFill="1" applyBorder="1" applyAlignment="1">
      <alignment horizontal="center" vertical="center"/>
    </xf>
    <xf numFmtId="167" fontId="113" fillId="58" borderId="37" xfId="0" applyNumberFormat="1" applyFont="1" applyFill="1" applyBorder="1" applyAlignment="1">
      <alignment horizontal="center" vertical="center"/>
    </xf>
    <xf numFmtId="167" fontId="86" fillId="62" borderId="14" xfId="2" applyNumberFormat="1" applyFont="1" applyFill="1" applyBorder="1" applyAlignment="1">
      <alignment horizontal="center" vertical="center"/>
    </xf>
    <xf numFmtId="167" fontId="86" fillId="62" borderId="40" xfId="2" applyNumberFormat="1" applyFont="1" applyFill="1" applyBorder="1" applyAlignment="1">
      <alignment horizontal="center" vertical="center"/>
    </xf>
    <xf numFmtId="167" fontId="113" fillId="67" borderId="37" xfId="0" applyNumberFormat="1" applyFont="1" applyFill="1" applyBorder="1" applyAlignment="1">
      <alignment horizontal="center" vertical="center"/>
    </xf>
    <xf numFmtId="167" fontId="86" fillId="62" borderId="10" xfId="4844" applyNumberFormat="1" applyFont="1" applyFill="1" applyBorder="1" applyAlignment="1">
      <alignment horizontal="center" vertical="center"/>
    </xf>
    <xf numFmtId="167" fontId="113" fillId="62" borderId="13" xfId="4844" applyNumberFormat="1" applyFont="1" applyFill="1" applyBorder="1" applyAlignment="1">
      <alignment horizontal="center" vertical="center"/>
    </xf>
    <xf numFmtId="167" fontId="86" fillId="62" borderId="0" xfId="4844" applyNumberFormat="1" applyFont="1" applyFill="1" applyBorder="1" applyAlignment="1">
      <alignment horizontal="center" vertical="center"/>
    </xf>
    <xf numFmtId="167" fontId="86" fillId="62" borderId="14" xfId="4844" applyNumberFormat="1" applyFont="1" applyFill="1" applyBorder="1" applyAlignment="1">
      <alignment horizontal="center" vertical="center"/>
    </xf>
    <xf numFmtId="167" fontId="86" fillId="62" borderId="40" xfId="4844" applyNumberFormat="1" applyFont="1" applyFill="1" applyBorder="1" applyAlignment="1">
      <alignment horizontal="center" vertical="center"/>
    </xf>
    <xf numFmtId="167" fontId="86" fillId="67" borderId="10" xfId="4844" applyNumberFormat="1" applyFont="1" applyFill="1" applyBorder="1" applyAlignment="1">
      <alignment horizontal="center" vertical="center"/>
    </xf>
    <xf numFmtId="167" fontId="86" fillId="67" borderId="0" xfId="4844" applyNumberFormat="1" applyFont="1" applyFill="1" applyBorder="1" applyAlignment="1">
      <alignment horizontal="center" vertical="center"/>
    </xf>
    <xf numFmtId="167" fontId="113" fillId="67" borderId="38" xfId="4844" applyNumberFormat="1" applyFont="1" applyFill="1" applyBorder="1" applyAlignment="1">
      <alignment horizontal="center" vertical="center"/>
    </xf>
    <xf numFmtId="167" fontId="113" fillId="67" borderId="37" xfId="4844" applyNumberFormat="1" applyFont="1" applyFill="1" applyBorder="1" applyAlignment="1">
      <alignment horizontal="center" vertical="center"/>
    </xf>
    <xf numFmtId="10" fontId="118" fillId="34" borderId="0" xfId="4844" applyNumberFormat="1" applyFont="1" applyFill="1" applyAlignment="1">
      <alignment horizontal="center" vertical="center" wrapText="1"/>
    </xf>
    <xf numFmtId="10" fontId="119" fillId="67" borderId="0" xfId="4844" applyNumberFormat="1" applyFont="1" applyFill="1" applyAlignment="1">
      <alignment horizontal="center" vertical="center" wrapText="1"/>
    </xf>
    <xf numFmtId="10" fontId="118" fillId="0" borderId="0" xfId="4844" applyNumberFormat="1" applyFont="1" applyAlignment="1">
      <alignment horizontal="center" vertical="center" wrapText="1"/>
    </xf>
    <xf numFmtId="167" fontId="118" fillId="34" borderId="12" xfId="0" applyNumberFormat="1" applyFont="1" applyFill="1" applyBorder="1" applyAlignment="1">
      <alignment horizontal="center" vertical="center" wrapText="1"/>
    </xf>
    <xf numFmtId="0" fontId="129" fillId="34" borderId="0" xfId="0" applyFont="1" applyFill="1" applyAlignment="1">
      <alignment horizontal="center" vertical="center"/>
    </xf>
    <xf numFmtId="10" fontId="118" fillId="34" borderId="36" xfId="0" applyNumberFormat="1" applyFont="1" applyFill="1" applyBorder="1" applyAlignment="1">
      <alignment horizontal="center" vertical="center" wrapText="1"/>
    </xf>
    <xf numFmtId="186" fontId="86" fillId="69" borderId="0" xfId="0" applyNumberFormat="1" applyFont="1" applyFill="1" applyAlignment="1">
      <alignment horizontal="center" vertical="center"/>
    </xf>
    <xf numFmtId="166" fontId="86" fillId="69" borderId="0" xfId="0" applyNumberFormat="1" applyFont="1" applyFill="1" applyAlignment="1">
      <alignment horizontal="center" vertical="center"/>
    </xf>
    <xf numFmtId="167" fontId="86" fillId="34" borderId="0" xfId="1" applyNumberFormat="1" applyFont="1" applyFill="1" applyBorder="1" applyAlignment="1">
      <alignment horizontal="center" vertical="center"/>
    </xf>
    <xf numFmtId="167" fontId="86" fillId="34" borderId="10" xfId="3" applyNumberFormat="1" applyFont="1" applyFill="1" applyBorder="1" applyAlignment="1">
      <alignment horizontal="center" vertical="center"/>
    </xf>
    <xf numFmtId="1" fontId="86" fillId="34" borderId="10" xfId="0" applyNumberFormat="1" applyFont="1" applyFill="1" applyBorder="1" applyAlignment="1">
      <alignment horizontal="center" vertical="center"/>
    </xf>
    <xf numFmtId="186" fontId="120" fillId="69" borderId="37" xfId="0" applyNumberFormat="1" applyFont="1" applyFill="1" applyBorder="1" applyAlignment="1">
      <alignment horizontal="center" vertical="center"/>
    </xf>
    <xf numFmtId="0" fontId="120" fillId="69" borderId="37" xfId="0" applyFont="1" applyFill="1" applyBorder="1" applyAlignment="1">
      <alignment horizontal="center" vertical="center"/>
    </xf>
    <xf numFmtId="2" fontId="113" fillId="34" borderId="38" xfId="1" applyNumberFormat="1" applyFont="1" applyFill="1" applyBorder="1" applyAlignment="1">
      <alignment horizontal="center" vertical="center"/>
    </xf>
    <xf numFmtId="167" fontId="113" fillId="34" borderId="37" xfId="1" applyNumberFormat="1" applyFont="1" applyFill="1" applyBorder="1" applyAlignment="1">
      <alignment horizontal="center" vertical="center"/>
    </xf>
    <xf numFmtId="167" fontId="113" fillId="34" borderId="37" xfId="3" applyNumberFormat="1" applyFont="1" applyFill="1" applyBorder="1" applyAlignment="1">
      <alignment horizontal="center" vertical="center"/>
    </xf>
    <xf numFmtId="167" fontId="113" fillId="34" borderId="38" xfId="3" applyNumberFormat="1" applyFont="1" applyFill="1" applyBorder="1" applyAlignment="1">
      <alignment horizontal="center" vertical="center"/>
    </xf>
    <xf numFmtId="1" fontId="113" fillId="34" borderId="38" xfId="1" applyNumberFormat="1" applyFont="1" applyFill="1" applyBorder="1" applyAlignment="1">
      <alignment horizontal="center" vertical="center"/>
    </xf>
    <xf numFmtId="167" fontId="113" fillId="34" borderId="37" xfId="2" applyNumberFormat="1" applyFont="1" applyFill="1" applyBorder="1" applyAlignment="1">
      <alignment horizontal="center" vertical="center"/>
    </xf>
    <xf numFmtId="167" fontId="22" fillId="34" borderId="35" xfId="3962" applyNumberFormat="1" applyFont="1" applyFill="1" applyBorder="1" applyAlignment="1">
      <alignment horizontal="right" vertical="center" wrapText="1"/>
    </xf>
    <xf numFmtId="188" fontId="22" fillId="34" borderId="0" xfId="4" applyNumberFormat="1" applyFont="1" applyFill="1" applyBorder="1" applyAlignment="1">
      <alignment horizontal="center" vertical="center" wrapText="1"/>
    </xf>
    <xf numFmtId="10" fontId="22" fillId="34" borderId="36" xfId="4847" applyNumberFormat="1" applyFont="1" applyFill="1" applyBorder="1" applyAlignment="1">
      <alignment horizontal="right" vertical="center" wrapText="1"/>
    </xf>
    <xf numFmtId="2" fontId="86" fillId="34" borderId="10" xfId="4846" applyNumberFormat="1" applyFont="1" applyFill="1" applyBorder="1" applyAlignment="1">
      <alignment horizontal="center" vertical="center"/>
    </xf>
    <xf numFmtId="167" fontId="86" fillId="34" borderId="10" xfId="2" applyNumberFormat="1" applyFont="1" applyFill="1" applyBorder="1" applyAlignment="1">
      <alignment horizontal="center" vertical="center"/>
    </xf>
    <xf numFmtId="168" fontId="86" fillId="34" borderId="10" xfId="4846" applyNumberFormat="1" applyFont="1" applyFill="1" applyBorder="1" applyAlignment="1">
      <alignment horizontal="center"/>
    </xf>
    <xf numFmtId="167" fontId="86" fillId="34" borderId="0" xfId="4846" applyNumberFormat="1" applyFont="1" applyFill="1" applyAlignment="1">
      <alignment horizontal="center" vertical="center"/>
    </xf>
    <xf numFmtId="186" fontId="120" fillId="34" borderId="12" xfId="4846" applyFont="1" applyFill="1" applyBorder="1"/>
    <xf numFmtId="2" fontId="113" fillId="34" borderId="38" xfId="4" applyNumberFormat="1" applyFont="1" applyFill="1" applyBorder="1" applyAlignment="1">
      <alignment horizontal="center" vertical="center"/>
    </xf>
    <xf numFmtId="167" fontId="113" fillId="34" borderId="37" xfId="4" applyNumberFormat="1" applyFont="1" applyFill="1" applyBorder="1" applyAlignment="1">
      <alignment horizontal="center" vertical="center"/>
    </xf>
    <xf numFmtId="167" fontId="113" fillId="34" borderId="38" xfId="2" applyNumberFormat="1" applyFont="1" applyFill="1" applyBorder="1" applyAlignment="1">
      <alignment horizontal="center" vertical="center"/>
    </xf>
    <xf numFmtId="167" fontId="113" fillId="34" borderId="37" xfId="4846" applyNumberFormat="1" applyFont="1" applyFill="1" applyBorder="1" applyAlignment="1">
      <alignment horizontal="center" vertical="center"/>
    </xf>
    <xf numFmtId="168" fontId="113" fillId="34" borderId="38" xfId="4846" applyNumberFormat="1" applyFont="1" applyFill="1" applyBorder="1" applyAlignment="1">
      <alignment horizontal="center"/>
    </xf>
    <xf numFmtId="10" fontId="118" fillId="34" borderId="36" xfId="4847" applyNumberFormat="1" applyFont="1" applyFill="1" applyBorder="1" applyAlignment="1">
      <alignment horizontal="right" vertical="center" wrapText="1"/>
    </xf>
    <xf numFmtId="167" fontId="22" fillId="34" borderId="0" xfId="3963" applyNumberFormat="1" applyFont="1" applyFill="1" applyBorder="1" applyAlignment="1">
      <alignment horizontal="right" vertical="center" wrapText="1"/>
    </xf>
    <xf numFmtId="167" fontId="0" fillId="34" borderId="0" xfId="0" applyNumberFormat="1" applyFill="1" applyAlignment="1">
      <alignment horizontal="right" vertical="center" wrapText="1"/>
    </xf>
    <xf numFmtId="10" fontId="22" fillId="34" borderId="36" xfId="4844" applyNumberFormat="1" applyFont="1" applyFill="1" applyBorder="1" applyAlignment="1">
      <alignment horizontal="right" vertical="center" wrapText="1"/>
    </xf>
    <xf numFmtId="2" fontId="86" fillId="34" borderId="11" xfId="4" applyNumberFormat="1" applyFont="1" applyFill="1" applyBorder="1" applyAlignment="1">
      <alignment horizontal="center"/>
    </xf>
    <xf numFmtId="167" fontId="86" fillId="34" borderId="11" xfId="0" applyNumberFormat="1" applyFont="1" applyFill="1" applyBorder="1" applyAlignment="1">
      <alignment horizontal="center" vertical="center"/>
    </xf>
    <xf numFmtId="186" fontId="120" fillId="34" borderId="12" xfId="0" applyNumberFormat="1" applyFont="1" applyFill="1" applyBorder="1" applyAlignment="1">
      <alignment horizontal="center" vertical="center"/>
    </xf>
    <xf numFmtId="0" fontId="120" fillId="34" borderId="12" xfId="0" applyFont="1" applyFill="1" applyBorder="1" applyAlignment="1">
      <alignment horizontal="center" vertical="center"/>
    </xf>
    <xf numFmtId="167" fontId="113" fillId="34" borderId="37" xfId="0" applyNumberFormat="1" applyFont="1" applyFill="1" applyBorder="1" applyAlignment="1">
      <alignment horizontal="center" vertical="center"/>
    </xf>
    <xf numFmtId="10" fontId="113" fillId="34" borderId="37" xfId="0" applyNumberFormat="1" applyFont="1" applyFill="1" applyBorder="1" applyAlignment="1">
      <alignment horizontal="center" vertical="center"/>
    </xf>
    <xf numFmtId="2" fontId="113" fillId="34" borderId="38" xfId="0" applyNumberFormat="1" applyFont="1" applyFill="1" applyBorder="1" applyAlignment="1">
      <alignment horizontal="center"/>
    </xf>
    <xf numFmtId="2" fontId="113" fillId="34" borderId="41" xfId="0" applyNumberFormat="1" applyFont="1" applyFill="1" applyBorder="1" applyAlignment="1">
      <alignment horizontal="center"/>
    </xf>
    <xf numFmtId="167" fontId="113" fillId="34" borderId="37" xfId="4844" applyNumberFormat="1" applyFont="1" applyFill="1" applyBorder="1" applyAlignment="1">
      <alignment horizontal="center" vertical="center"/>
    </xf>
    <xf numFmtId="0" fontId="113" fillId="34" borderId="0" xfId="0" applyFont="1" applyFill="1"/>
    <xf numFmtId="186" fontId="120" fillId="34" borderId="37" xfId="0" applyNumberFormat="1" applyFont="1" applyFill="1" applyBorder="1" applyAlignment="1">
      <alignment horizontal="center" vertical="center"/>
    </xf>
    <xf numFmtId="188" fontId="133" fillId="0" borderId="0" xfId="4849" applyNumberFormat="1" applyFont="1" applyFill="1" applyBorder="1" applyAlignment="1">
      <alignment horizontal="center" vertical="center"/>
    </xf>
    <xf numFmtId="186" fontId="134" fillId="0" borderId="0" xfId="0" applyNumberFormat="1" applyFont="1" applyAlignment="1">
      <alignment horizontal="center" vertical="center"/>
    </xf>
    <xf numFmtId="186" fontId="86" fillId="0" borderId="0" xfId="0" applyNumberFormat="1" applyFont="1" applyAlignment="1">
      <alignment horizontal="center" vertical="center"/>
    </xf>
    <xf numFmtId="166" fontId="86" fillId="0" borderId="0" xfId="0" applyNumberFormat="1" applyFont="1" applyAlignment="1">
      <alignment horizontal="center" vertical="center"/>
    </xf>
    <xf numFmtId="167" fontId="86" fillId="0" borderId="10" xfId="3" applyNumberFormat="1" applyFont="1" applyFill="1" applyBorder="1" applyAlignment="1">
      <alignment horizontal="center" vertical="center"/>
    </xf>
    <xf numFmtId="2" fontId="112" fillId="0" borderId="0" xfId="0" applyNumberFormat="1" applyFont="1"/>
    <xf numFmtId="0" fontId="86" fillId="0" borderId="0" xfId="0" applyFont="1"/>
    <xf numFmtId="167" fontId="86" fillId="34" borderId="10" xfId="4844" applyNumberFormat="1" applyFont="1" applyFill="1" applyBorder="1" applyAlignment="1">
      <alignment horizontal="center" vertical="center"/>
    </xf>
    <xf numFmtId="167" fontId="86" fillId="34" borderId="0" xfId="4844" applyNumberFormat="1" applyFont="1" applyFill="1" applyBorder="1" applyAlignment="1">
      <alignment horizontal="center" vertical="center"/>
    </xf>
    <xf numFmtId="0" fontId="0" fillId="34" borderId="0" xfId="0" applyFill="1"/>
    <xf numFmtId="167" fontId="113" fillId="34" borderId="38" xfId="4844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top"/>
    </xf>
    <xf numFmtId="14" fontId="128" fillId="0" borderId="0" xfId="0" applyNumberFormat="1" applyFont="1" applyAlignment="1">
      <alignment horizontal="center" vertical="top"/>
    </xf>
    <xf numFmtId="0" fontId="122" fillId="34" borderId="43" xfId="0" applyFont="1" applyFill="1" applyBorder="1" applyAlignment="1">
      <alignment horizontal="left" vertical="top" wrapText="1"/>
    </xf>
    <xf numFmtId="14" fontId="128" fillId="0" borderId="0" xfId="0" applyNumberFormat="1" applyFont="1" applyAlignment="1">
      <alignment horizontal="center" vertical="center"/>
    </xf>
    <xf numFmtId="0" fontId="139" fillId="66" borderId="50" xfId="0" applyFont="1" applyFill="1" applyBorder="1" applyAlignment="1">
      <alignment horizontal="center" vertical="center"/>
    </xf>
    <xf numFmtId="0" fontId="139" fillId="66" borderId="50" xfId="0" applyFont="1" applyFill="1" applyBorder="1" applyAlignment="1">
      <alignment horizontal="center" vertical="center" wrapText="1"/>
    </xf>
    <xf numFmtId="10" fontId="139" fillId="66" borderId="53" xfId="0" applyNumberFormat="1" applyFont="1" applyFill="1" applyBorder="1" applyAlignment="1">
      <alignment horizontal="center" vertical="center"/>
    </xf>
    <xf numFmtId="0" fontId="139" fillId="66" borderId="54" xfId="0" applyFont="1" applyFill="1" applyBorder="1" applyAlignment="1">
      <alignment horizontal="center" vertical="center"/>
    </xf>
    <xf numFmtId="0" fontId="113" fillId="33" borderId="0" xfId="0" applyFont="1" applyFill="1" applyAlignment="1">
      <alignment horizontal="left" vertical="center" wrapText="1"/>
    </xf>
    <xf numFmtId="0" fontId="114" fillId="66" borderId="10" xfId="0" applyFont="1" applyFill="1" applyBorder="1" applyAlignment="1">
      <alignment horizontal="center" vertical="center"/>
    </xf>
    <xf numFmtId="0" fontId="114" fillId="66" borderId="0" xfId="0" applyFont="1" applyFill="1" applyAlignment="1">
      <alignment horizontal="center" vertical="center"/>
    </xf>
    <xf numFmtId="0" fontId="114" fillId="66" borderId="11" xfId="0" applyFont="1" applyFill="1" applyBorder="1" applyAlignment="1">
      <alignment horizontal="center" vertical="center"/>
    </xf>
    <xf numFmtId="10" fontId="114" fillId="66" borderId="10" xfId="0" applyNumberFormat="1" applyFont="1" applyFill="1" applyBorder="1" applyAlignment="1">
      <alignment horizontal="center" vertical="center"/>
    </xf>
    <xf numFmtId="10" fontId="114" fillId="66" borderId="11" xfId="0" applyNumberFormat="1" applyFont="1" applyFill="1" applyBorder="1" applyAlignment="1">
      <alignment horizontal="center" vertical="center"/>
    </xf>
    <xf numFmtId="186" fontId="114" fillId="66" borderId="10" xfId="4846" applyFont="1" applyFill="1" applyBorder="1" applyAlignment="1">
      <alignment horizontal="center" vertical="center"/>
    </xf>
    <xf numFmtId="186" fontId="114" fillId="66" borderId="0" xfId="4846" applyFont="1" applyFill="1" applyAlignment="1">
      <alignment horizontal="center" vertical="center"/>
    </xf>
    <xf numFmtId="186" fontId="114" fillId="66" borderId="11" xfId="4846" applyFont="1" applyFill="1" applyBorder="1" applyAlignment="1">
      <alignment horizontal="center" vertical="center"/>
    </xf>
    <xf numFmtId="10" fontId="114" fillId="66" borderId="10" xfId="4846" applyNumberFormat="1" applyFont="1" applyFill="1" applyBorder="1" applyAlignment="1">
      <alignment horizontal="center" vertical="center"/>
    </xf>
    <xf numFmtId="10" fontId="114" fillId="66" borderId="11" xfId="4846" applyNumberFormat="1" applyFont="1" applyFill="1" applyBorder="1" applyAlignment="1">
      <alignment horizontal="center" vertical="center"/>
    </xf>
    <xf numFmtId="186" fontId="114" fillId="66" borderId="10" xfId="0" applyNumberFormat="1" applyFont="1" applyFill="1" applyBorder="1" applyAlignment="1">
      <alignment horizontal="center" vertical="center"/>
    </xf>
    <xf numFmtId="186" fontId="114" fillId="66" borderId="0" xfId="0" applyNumberFormat="1" applyFont="1" applyFill="1" applyAlignment="1">
      <alignment horizontal="center" vertical="center"/>
    </xf>
    <xf numFmtId="186" fontId="114" fillId="66" borderId="11" xfId="0" applyNumberFormat="1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0</xdr:row>
      <xdr:rowOff>57149</xdr:rowOff>
    </xdr:from>
    <xdr:to>
      <xdr:col>2</xdr:col>
      <xdr:colOff>750721</xdr:colOff>
      <xdr:row>0</xdr:row>
      <xdr:rowOff>744749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23794B-D83F-43A1-A7B0-79B0AD40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57149"/>
          <a:ext cx="725321" cy="68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0</xdr:row>
      <xdr:rowOff>65484</xdr:rowOff>
    </xdr:from>
    <xdr:ext cx="679172" cy="684425"/>
    <xdr:pic>
      <xdr:nvPicPr>
        <xdr:cNvPr id="2" name="Picture 1">
          <a:extLst>
            <a:ext uri="{FF2B5EF4-FFF2-40B4-BE49-F238E27FC236}">
              <a16:creationId xmlns:a16="http://schemas.microsoft.com/office/drawing/2014/main" id="{CC1663D3-1D48-474E-9809-556F1BDE6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65484"/>
          <a:ext cx="679172" cy="68442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39810</xdr:colOff>
      <xdr:row>0</xdr:row>
      <xdr:rowOff>88900</xdr:rowOff>
    </xdr:from>
    <xdr:ext cx="682145" cy="693950"/>
    <xdr:pic>
      <xdr:nvPicPr>
        <xdr:cNvPr id="2" name="Picture 1">
          <a:extLst>
            <a:ext uri="{FF2B5EF4-FFF2-40B4-BE49-F238E27FC236}">
              <a16:creationId xmlns:a16="http://schemas.microsoft.com/office/drawing/2014/main" id="{40BCFF7C-3639-4024-A774-7E66FFFCF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010" y="88900"/>
          <a:ext cx="682145" cy="69395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16565</xdr:colOff>
      <xdr:row>0</xdr:row>
      <xdr:rowOff>41413</xdr:rowOff>
    </xdr:from>
    <xdr:ext cx="676760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173AEAAD-3AF2-44C1-ADC3-ED88BE72C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765" y="41413"/>
          <a:ext cx="676760" cy="6840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7087E135-4A8E-4216-87B1-474DF8360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EFB2971C-B389-4E57-AF32-FC826DE78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0</xdr:row>
      <xdr:rowOff>57150</xdr:rowOff>
    </xdr:from>
    <xdr:ext cx="673585" cy="684000"/>
    <xdr:pic>
      <xdr:nvPicPr>
        <xdr:cNvPr id="2" name="Picture 1">
          <a:extLst>
            <a:ext uri="{FF2B5EF4-FFF2-40B4-BE49-F238E27FC236}">
              <a16:creationId xmlns:a16="http://schemas.microsoft.com/office/drawing/2014/main" id="{88D7B1FA-157C-4DBE-BE79-EC849CC29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57150"/>
          <a:ext cx="673585" cy="684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W3" activePane="bottomRight" state="frozen"/>
      <selection activeCell="W112" sqref="W112"/>
      <selection pane="topRight" activeCell="W112" sqref="W112"/>
      <selection pane="bottomLeft" activeCell="W112" sqref="W112"/>
      <selection pane="bottomRight" activeCell="AB10" sqref="AB10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325" hidden="1" customWidth="1" outlineLevel="1"/>
    <col min="11" max="11" width="7.453125" style="324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594"/>
      <c r="W1" s="594"/>
      <c r="X1" s="595"/>
      <c r="Y1" s="595"/>
      <c r="Z1" s="597"/>
      <c r="AA1" s="597"/>
      <c r="AB1" s="358"/>
      <c r="AC1" s="358"/>
      <c r="AD1" s="358"/>
    </row>
    <row r="2" spans="3:32" s="356" customFormat="1" ht="13" customHeight="1">
      <c r="C2" s="131"/>
      <c r="D2" s="357">
        <v>2001</v>
      </c>
      <c r="E2" s="357">
        <v>2002</v>
      </c>
      <c r="F2" s="357">
        <v>2003</v>
      </c>
      <c r="G2" s="357">
        <v>2004</v>
      </c>
      <c r="H2" s="357">
        <v>2005</v>
      </c>
      <c r="I2" s="357">
        <v>2006</v>
      </c>
      <c r="J2" s="357">
        <v>2007</v>
      </c>
      <c r="K2" s="357">
        <v>2008</v>
      </c>
      <c r="L2" s="357">
        <v>2009</v>
      </c>
      <c r="M2" s="357">
        <v>2010</v>
      </c>
      <c r="N2" s="357">
        <v>2011</v>
      </c>
      <c r="O2" s="357">
        <v>2012</v>
      </c>
      <c r="P2" s="357">
        <v>2013</v>
      </c>
      <c r="Q2" s="357">
        <v>2014</v>
      </c>
      <c r="R2" s="357">
        <v>2015</v>
      </c>
      <c r="S2" s="357">
        <v>2016</v>
      </c>
      <c r="T2" s="357">
        <v>2017</v>
      </c>
      <c r="U2" s="357">
        <v>2018</v>
      </c>
      <c r="V2" s="357">
        <v>2019</v>
      </c>
      <c r="W2" s="357">
        <v>2020</v>
      </c>
      <c r="X2" s="357">
        <v>2021</v>
      </c>
      <c r="Y2" s="357">
        <v>2022</v>
      </c>
      <c r="Z2" s="357">
        <v>2023</v>
      </c>
      <c r="AA2" s="357">
        <v>2024</v>
      </c>
      <c r="AB2" s="357">
        <v>2025</v>
      </c>
      <c r="AC2" s="357" t="s">
        <v>111</v>
      </c>
      <c r="AD2" s="357" t="s">
        <v>120</v>
      </c>
      <c r="AE2" s="357" t="s">
        <v>129</v>
      </c>
      <c r="AF2" s="357" t="s">
        <v>275</v>
      </c>
    </row>
    <row r="3" spans="3:32" ht="6.75" customHeight="1">
      <c r="C3" s="355" t="s">
        <v>249</v>
      </c>
      <c r="D3" s="354">
        <v>37226</v>
      </c>
      <c r="E3" s="354">
        <v>37591</v>
      </c>
      <c r="F3" s="354">
        <v>37956</v>
      </c>
      <c r="G3" s="354">
        <v>38322</v>
      </c>
      <c r="H3" s="354">
        <v>38687</v>
      </c>
      <c r="I3" s="354">
        <v>39052</v>
      </c>
      <c r="J3" s="354">
        <v>39417</v>
      </c>
      <c r="K3" s="354">
        <v>39783</v>
      </c>
      <c r="L3" s="354">
        <v>40148</v>
      </c>
      <c r="M3" s="354">
        <v>40513</v>
      </c>
      <c r="N3" s="354">
        <v>40878</v>
      </c>
      <c r="O3" s="354">
        <v>41244</v>
      </c>
      <c r="P3" s="354">
        <v>41609</v>
      </c>
      <c r="Q3" s="354">
        <v>41974</v>
      </c>
      <c r="R3" s="354">
        <v>42339</v>
      </c>
      <c r="S3" s="354">
        <v>42705</v>
      </c>
      <c r="T3" s="354">
        <v>43070</v>
      </c>
      <c r="U3" s="354">
        <v>43435</v>
      </c>
      <c r="V3" s="354">
        <v>43800</v>
      </c>
      <c r="W3" s="354">
        <v>44166</v>
      </c>
      <c r="X3" s="354">
        <v>44531</v>
      </c>
      <c r="Y3" s="354">
        <v>44896</v>
      </c>
      <c r="Z3" s="354">
        <v>45261</v>
      </c>
      <c r="AA3" s="354">
        <v>45627</v>
      </c>
      <c r="AB3" s="354">
        <v>45992</v>
      </c>
      <c r="AC3" s="354">
        <v>46357</v>
      </c>
      <c r="AD3" s="354">
        <v>46722</v>
      </c>
      <c r="AE3" s="354">
        <v>47088</v>
      </c>
      <c r="AF3" s="354">
        <v>47453</v>
      </c>
    </row>
    <row r="4" spans="3:32" ht="16" customHeight="1">
      <c r="C4" s="351" t="s">
        <v>241</v>
      </c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3:32" ht="14.15" customHeight="1">
      <c r="C5" s="331" t="s">
        <v>248</v>
      </c>
      <c r="D5" s="353">
        <v>2.4820000000000002E-2</v>
      </c>
      <c r="E5" s="353">
        <v>2.9910000000000003E-2</v>
      </c>
      <c r="F5" s="353">
        <v>4.2830000000000007E-2</v>
      </c>
      <c r="G5" s="353">
        <v>5.3859999999999998E-2</v>
      </c>
      <c r="H5" s="353">
        <v>4.8940000000000004E-2</v>
      </c>
      <c r="I5" s="353">
        <v>5.4669999999999996E-2</v>
      </c>
      <c r="J5" s="353">
        <v>5.5739999999999998E-2</v>
      </c>
      <c r="K5" s="353">
        <v>3.0369999999999998E-2</v>
      </c>
      <c r="L5" s="353">
        <v>-1.1000000000000001E-3</v>
      </c>
      <c r="M5" s="353">
        <v>5.3849999999999995E-2</v>
      </c>
      <c r="N5" s="353">
        <v>4.2819999999999997E-2</v>
      </c>
      <c r="O5" s="353">
        <v>3.5130000000000002E-2</v>
      </c>
      <c r="P5" s="353">
        <v>3.4910000000000004E-2</v>
      </c>
      <c r="Q5" s="353">
        <v>3.5799999999999998E-2</v>
      </c>
      <c r="R5" s="33">
        <v>3.4509999999999999E-2</v>
      </c>
      <c r="S5" s="353">
        <v>3.2680000000000001E-2</v>
      </c>
      <c r="T5" s="353">
        <v>3.7999999999999999E-2</v>
      </c>
      <c r="U5" s="33">
        <v>3.6000000000000004E-2</v>
      </c>
      <c r="V5" s="33">
        <v>2.7999999999999997E-2</v>
      </c>
      <c r="W5" s="33">
        <v>-2.7999999999999997E-2</v>
      </c>
      <c r="X5" s="33">
        <v>6.3E-2</v>
      </c>
      <c r="Y5" s="33">
        <v>3.5000000000000003E-2</v>
      </c>
      <c r="Z5" s="33">
        <v>3.2000000000000001E-2</v>
      </c>
      <c r="AA5" s="33">
        <v>3.2000000000000001E-2</v>
      </c>
      <c r="AB5" s="342">
        <v>3.3000000000000002E-2</v>
      </c>
      <c r="AC5" s="352">
        <v>3.2000000000000001E-2</v>
      </c>
      <c r="AD5" s="352">
        <v>3.4000000000000002E-2</v>
      </c>
      <c r="AE5" s="352">
        <v>3.2000000000000001E-2</v>
      </c>
      <c r="AF5" s="352">
        <v>0.03</v>
      </c>
    </row>
    <row r="6" spans="3:32" ht="14.15" customHeight="1">
      <c r="C6" s="331" t="s">
        <v>247</v>
      </c>
      <c r="D6" s="33">
        <v>9.5559023836548906E-3</v>
      </c>
      <c r="E6" s="33">
        <v>1.7005488134807178E-2</v>
      </c>
      <c r="F6" s="33">
        <v>2.7956082831814388E-2</v>
      </c>
      <c r="G6" s="33">
        <v>3.8481444885832827E-2</v>
      </c>
      <c r="H6" s="33">
        <v>3.4835402400031024E-2</v>
      </c>
      <c r="I6" s="33">
        <v>2.7839629722291592E-2</v>
      </c>
      <c r="J6" s="33">
        <v>2.0038824080666595E-2</v>
      </c>
      <c r="K6" s="33">
        <v>1.1394549706484902E-3</v>
      </c>
      <c r="L6" s="33">
        <v>-2.5766469028394301E-2</v>
      </c>
      <c r="M6" s="33">
        <v>2.6955612235535886E-2</v>
      </c>
      <c r="N6" s="33">
        <v>1.5640448367461257E-2</v>
      </c>
      <c r="O6" s="33">
        <v>2.2894138068541459E-2</v>
      </c>
      <c r="P6" s="33">
        <v>2.1177792556241082E-2</v>
      </c>
      <c r="Q6" s="33">
        <v>2.5235512738460253E-2</v>
      </c>
      <c r="R6" s="33">
        <v>2.9455089066187545E-2</v>
      </c>
      <c r="S6" s="33">
        <v>1.8197195685014655E-2</v>
      </c>
      <c r="T6" s="33">
        <v>2.457461980910769E-2</v>
      </c>
      <c r="U6" s="33">
        <v>2.9665359650419942E-2</v>
      </c>
      <c r="V6" s="33">
        <v>2.5839486181470583E-2</v>
      </c>
      <c r="W6" s="33">
        <v>-2.0815130553155425E-2</v>
      </c>
      <c r="X6" s="33">
        <v>6.1519879711109615E-2</v>
      </c>
      <c r="Y6" s="33">
        <v>2.5241032119039275E-2</v>
      </c>
      <c r="Z6" s="33">
        <v>2.9344216996815442E-2</v>
      </c>
      <c r="AA6" s="33">
        <v>2.7931190783191173E-2</v>
      </c>
      <c r="AB6" s="33">
        <v>2.1063086512774776E-2</v>
      </c>
      <c r="AC6" s="344">
        <v>2.3592357570338729E-2</v>
      </c>
      <c r="AD6" s="344">
        <v>2.2397838837766137E-2</v>
      </c>
      <c r="AE6" s="344">
        <v>2.1480368766498614E-2</v>
      </c>
      <c r="AF6" s="344">
        <v>2.0267345164982409E-2</v>
      </c>
    </row>
    <row r="7" spans="3:32" ht="14.15" customHeight="1">
      <c r="C7" s="331" t="s">
        <v>246</v>
      </c>
      <c r="D7" s="33">
        <v>2.1603537285115548E-2</v>
      </c>
      <c r="E7" s="33">
        <v>9.3886466090118414E-3</v>
      </c>
      <c r="F7" s="33">
        <v>7.4776995548184733E-3</v>
      </c>
      <c r="G7" s="33">
        <v>2.0548781713983111E-2</v>
      </c>
      <c r="H7" s="33">
        <v>1.9088472224766395E-2</v>
      </c>
      <c r="I7" s="33">
        <v>3.4373208958893509E-2</v>
      </c>
      <c r="J7" s="33">
        <v>2.9880565282612404E-2</v>
      </c>
      <c r="K7" s="33">
        <v>3.251132966815895E-3</v>
      </c>
      <c r="L7" s="33">
        <v>-4.4170715519601722E-2</v>
      </c>
      <c r="M7" s="33">
        <v>1.986003626624E-2</v>
      </c>
      <c r="N7" s="33">
        <v>1.7836520273900147E-2</v>
      </c>
      <c r="O7" s="33">
        <v>-8.9846156752825257E-3</v>
      </c>
      <c r="P7" s="33">
        <v>-1.2147062986914703E-3</v>
      </c>
      <c r="Q7" s="33">
        <v>1.4533428288740824E-2</v>
      </c>
      <c r="R7" s="33">
        <v>2.014335705702397E-2</v>
      </c>
      <c r="S7" s="33">
        <v>1.7622679549149423E-2</v>
      </c>
      <c r="T7" s="33">
        <v>2.7718405450952055E-2</v>
      </c>
      <c r="U7" s="33">
        <v>1.7507565914679724E-2</v>
      </c>
      <c r="V7" s="33">
        <v>1.6498865385554229E-2</v>
      </c>
      <c r="W7" s="33">
        <v>-6.150127650440973E-2</v>
      </c>
      <c r="X7" s="33">
        <v>6.3541906826217964E-2</v>
      </c>
      <c r="Y7" s="33">
        <v>3.7078018910084776E-2</v>
      </c>
      <c r="Z7" s="33">
        <v>5.8845611454472202E-3</v>
      </c>
      <c r="AA7" s="33">
        <v>9.2823317315435805E-3</v>
      </c>
      <c r="AB7" s="33">
        <v>1.4819251866693417E-2</v>
      </c>
      <c r="AC7" s="344">
        <v>4.6828393808271418E-3</v>
      </c>
      <c r="AD7" s="344">
        <v>1.2054234081667392E-2</v>
      </c>
      <c r="AE7" s="344">
        <v>1.2E-2</v>
      </c>
      <c r="AF7" s="344">
        <v>1.2E-2</v>
      </c>
    </row>
    <row r="8" spans="3:32" ht="14.15" customHeight="1">
      <c r="C8" s="331" t="s">
        <v>245</v>
      </c>
      <c r="D8" s="33">
        <v>8.3684687886847353E-2</v>
      </c>
      <c r="E8" s="33">
        <v>9.1852882325275775E-2</v>
      </c>
      <c r="F8" s="33">
        <v>0.1011470430063437</v>
      </c>
      <c r="G8" s="33">
        <v>0.10143211421166676</v>
      </c>
      <c r="H8" s="33">
        <v>0.11364025390358834</v>
      </c>
      <c r="I8" s="33">
        <v>0.126241101663366</v>
      </c>
      <c r="J8" s="33">
        <v>0.14108226770093246</v>
      </c>
      <c r="K8" s="33">
        <v>9.736780858091687E-2</v>
      </c>
      <c r="L8" s="33">
        <v>9.3133879370957962E-2</v>
      </c>
      <c r="M8" s="33">
        <v>0.10660741185405809</v>
      </c>
      <c r="N8" s="33">
        <v>9.2799536094270385E-2</v>
      </c>
      <c r="O8" s="33">
        <v>7.8210249613225535E-2</v>
      </c>
      <c r="P8" s="33">
        <v>7.8149292056526765E-2</v>
      </c>
      <c r="Q8" s="33">
        <v>7.4475806670895928E-2</v>
      </c>
      <c r="R8" s="33">
        <v>7.1848510617613215E-2</v>
      </c>
      <c r="S8" s="33">
        <v>6.868678172178333E-2</v>
      </c>
      <c r="T8" s="33">
        <v>6.8955837753418292E-2</v>
      </c>
      <c r="U8" s="33">
        <v>6.8666284129349497E-2</v>
      </c>
      <c r="V8" s="33">
        <v>6.157624035820719E-2</v>
      </c>
      <c r="W8" s="33">
        <v>1.976562504331314E-2</v>
      </c>
      <c r="X8" s="33">
        <v>7.7350091049669389E-2</v>
      </c>
      <c r="Y8" s="33">
        <v>0.03</v>
      </c>
      <c r="Z8" s="33">
        <v>5.3595619006509665E-2</v>
      </c>
      <c r="AA8" s="33">
        <v>5.0426410547931511E-2</v>
      </c>
      <c r="AB8" s="33">
        <v>5.0378407173490958E-2</v>
      </c>
      <c r="AC8" s="344">
        <v>4.7061760892626925E-2</v>
      </c>
      <c r="AD8" s="344">
        <v>4.4985266554876446E-2</v>
      </c>
      <c r="AE8" s="344">
        <v>4.2999999999999997E-2</v>
      </c>
      <c r="AF8" s="344">
        <v>0.04</v>
      </c>
    </row>
    <row r="9" spans="3:32" ht="14.15" hidden="1" customHeight="1">
      <c r="C9" s="331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0</v>
      </c>
      <c r="AB9" s="33">
        <v>0</v>
      </c>
      <c r="AC9" s="344">
        <v>0</v>
      </c>
      <c r="AD9" s="344">
        <v>0</v>
      </c>
      <c r="AE9" s="344">
        <v>0</v>
      </c>
      <c r="AF9" s="344">
        <v>0</v>
      </c>
    </row>
    <row r="10" spans="3:32" ht="16" customHeight="1">
      <c r="C10" s="351" t="s">
        <v>235</v>
      </c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539"/>
      <c r="AC10" s="337"/>
      <c r="AD10" s="337"/>
      <c r="AE10" s="337"/>
      <c r="AF10" s="337"/>
    </row>
    <row r="11" spans="3:32" ht="14.15" customHeight="1">
      <c r="C11" s="331" t="s">
        <v>244</v>
      </c>
      <c r="D11" s="33">
        <v>1.6036655211913109E-2</v>
      </c>
      <c r="E11" s="33">
        <v>2.4802705749718212E-2</v>
      </c>
      <c r="F11" s="33">
        <v>2.0352035203520247E-2</v>
      </c>
      <c r="G11" s="33">
        <v>3.3423180592991875E-2</v>
      </c>
      <c r="H11" s="33">
        <v>3.3385498174230532E-2</v>
      </c>
      <c r="I11" s="33">
        <v>2.5239777889954462E-2</v>
      </c>
      <c r="J11" s="33">
        <v>4.1088133924175319E-2</v>
      </c>
      <c r="K11" s="33">
        <v>-2.2228002553859039E-4</v>
      </c>
      <c r="L11" s="33">
        <v>2.8141231232083674E-2</v>
      </c>
      <c r="M11" s="33">
        <v>1.4377930222179369E-2</v>
      </c>
      <c r="N11" s="33">
        <v>3.0620668384193861E-2</v>
      </c>
      <c r="O11" s="33">
        <v>1.7595049796895523E-2</v>
      </c>
      <c r="P11" s="33">
        <v>1.5128383667573297E-2</v>
      </c>
      <c r="Q11" s="33">
        <v>6.5312139196231911E-3</v>
      </c>
      <c r="R11" s="33">
        <v>6.3872475153647912E-3</v>
      </c>
      <c r="S11" s="33">
        <v>2.0507989115119862E-2</v>
      </c>
      <c r="T11" s="33">
        <v>2.1299307195522532E-2</v>
      </c>
      <c r="U11" s="33">
        <v>2.0023809043401064E-2</v>
      </c>
      <c r="V11" s="33">
        <v>2.3195274699624457E-2</v>
      </c>
      <c r="W11" s="33">
        <v>1.3204191315779434E-2</v>
      </c>
      <c r="X11" s="33">
        <v>7.1743402850655391E-2</v>
      </c>
      <c r="Y11" s="33">
        <v>6.4046004023571523E-2</v>
      </c>
      <c r="Z11" s="33">
        <v>3.3159099427102934E-2</v>
      </c>
      <c r="AA11" s="33">
        <v>2.8706909675099812E-2</v>
      </c>
      <c r="AB11" s="33">
        <v>2.6533041145577529E-2</v>
      </c>
      <c r="AC11" s="344">
        <v>3.7633594047914887E-2</v>
      </c>
      <c r="AD11" s="344">
        <v>2.6903858836976102E-2</v>
      </c>
      <c r="AE11" s="344">
        <v>2.4918103884566278E-2</v>
      </c>
      <c r="AF11" s="344">
        <v>2.4999999999999911E-2</v>
      </c>
    </row>
    <row r="12" spans="3:32" ht="14.15" customHeight="1">
      <c r="C12" s="331" t="s">
        <v>270</v>
      </c>
      <c r="D12" s="33">
        <v>2.7823240589198051E-2</v>
      </c>
      <c r="E12" s="33">
        <v>1.9639065817409707E-2</v>
      </c>
      <c r="F12" s="33">
        <v>1.0931806350858997E-2</v>
      </c>
      <c r="G12" s="33">
        <v>2.2657054582904346E-2</v>
      </c>
      <c r="H12" s="33">
        <v>2.1148036253776592E-2</v>
      </c>
      <c r="I12" s="33">
        <v>2.6134122287968298E-2</v>
      </c>
      <c r="J12" s="33">
        <v>2.4353676117251366E-2</v>
      </c>
      <c r="K12" s="33">
        <v>1.7624596562335837E-2</v>
      </c>
      <c r="L12" s="33">
        <v>1.8236717759594345E-2</v>
      </c>
      <c r="M12" s="33">
        <v>6.6189486646655027E-3</v>
      </c>
      <c r="N12" s="33">
        <v>2.2766626338585061E-2</v>
      </c>
      <c r="O12" s="33">
        <v>1.8996943778720743E-2</v>
      </c>
      <c r="P12" s="33">
        <v>1.7408566188369834E-2</v>
      </c>
      <c r="Q12" s="33">
        <v>1.6224195046636636E-2</v>
      </c>
      <c r="R12" s="33">
        <v>2.0715072792840905E-2</v>
      </c>
      <c r="S12" s="33">
        <v>2.1971236613002709E-2</v>
      </c>
      <c r="T12" s="33">
        <v>1.770166453265043E-2</v>
      </c>
      <c r="U12" s="33">
        <v>2.2485295505299874E-2</v>
      </c>
      <c r="V12" s="33">
        <v>2.2905988164406255E-2</v>
      </c>
      <c r="W12" s="33">
        <v>1.624313961356294E-2</v>
      </c>
      <c r="X12" s="33">
        <v>5.4889935303930937E-2</v>
      </c>
      <c r="Y12" s="33">
        <v>5.6855319447366659E-2</v>
      </c>
      <c r="Z12" s="33">
        <v>3.9154727698627045E-2</v>
      </c>
      <c r="AA12" s="33">
        <v>3.2133335461932644E-2</v>
      </c>
      <c r="AB12" s="33">
        <v>2.6464847073089937E-2</v>
      </c>
      <c r="AC12" s="344">
        <v>2.95074285644219E-2</v>
      </c>
      <c r="AD12" s="344">
        <v>2.9511643749662975E-2</v>
      </c>
      <c r="AE12" s="344">
        <v>2.5314483478459326E-2</v>
      </c>
      <c r="AF12" s="344">
        <v>2.4999999999999911E-2</v>
      </c>
    </row>
    <row r="13" spans="3:32" ht="14.15" customHeight="1">
      <c r="C13" s="331" t="s">
        <v>243</v>
      </c>
      <c r="D13" s="33">
        <v>2.0489094999999999E-2</v>
      </c>
      <c r="E13" s="33">
        <v>2.2776339E-2</v>
      </c>
      <c r="F13" s="33">
        <v>1.9736147999999998E-2</v>
      </c>
      <c r="G13" s="33">
        <v>2.3597599E-2</v>
      </c>
      <c r="H13" s="33">
        <v>2.2244692E-2</v>
      </c>
      <c r="I13" s="33">
        <v>1.9188922000000001E-2</v>
      </c>
      <c r="J13" s="33">
        <v>3.0667702000000002E-2</v>
      </c>
      <c r="K13" s="33">
        <v>1.5819209000000001E-2</v>
      </c>
      <c r="L13" s="33">
        <v>9.2695590000000001E-3</v>
      </c>
      <c r="M13" s="33">
        <v>2.2134460000000002E-2</v>
      </c>
      <c r="N13" s="33">
        <v>2.7495731999999998E-2</v>
      </c>
      <c r="O13" s="33">
        <v>2.2200000000000001E-2</v>
      </c>
      <c r="P13" s="33">
        <v>8.5000000000000006E-3</v>
      </c>
      <c r="Q13" s="33">
        <v>-1.6981320547397871E-3</v>
      </c>
      <c r="R13" s="33">
        <v>2.3013808284970683E-3</v>
      </c>
      <c r="S13" s="33">
        <v>1.1380652890086829E-2</v>
      </c>
      <c r="T13" s="33">
        <v>1.3522850656401131E-2</v>
      </c>
      <c r="U13" s="33">
        <v>1.6E-2</v>
      </c>
      <c r="V13" s="33">
        <v>1.2999999999999999E-2</v>
      </c>
      <c r="W13" s="33">
        <v>-3.0000000000000001E-3</v>
      </c>
      <c r="X13" s="33">
        <v>0.05</v>
      </c>
      <c r="Y13" s="33">
        <v>9.1999999999999998E-2</v>
      </c>
      <c r="Z13" s="33">
        <v>2.9000000000000001E-2</v>
      </c>
      <c r="AA13" s="33">
        <v>2.4E-2</v>
      </c>
      <c r="AB13" s="33">
        <v>0.02</v>
      </c>
      <c r="AC13" s="344">
        <v>0.03</v>
      </c>
      <c r="AD13" s="344">
        <v>0.02</v>
      </c>
      <c r="AE13" s="344">
        <v>0.02</v>
      </c>
      <c r="AF13" s="344">
        <v>0.02</v>
      </c>
    </row>
    <row r="14" spans="3:32" ht="16" customHeight="1">
      <c r="C14" s="351" t="s">
        <v>242</v>
      </c>
      <c r="D14" s="350"/>
      <c r="E14" s="350"/>
      <c r="F14" s="350"/>
      <c r="G14" s="350"/>
      <c r="H14" s="350"/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0"/>
      <c r="T14" s="350"/>
      <c r="U14" s="350"/>
      <c r="V14" s="350"/>
      <c r="W14" s="350"/>
      <c r="X14" s="350"/>
      <c r="Y14" s="350"/>
      <c r="Z14" s="350"/>
      <c r="AA14" s="350"/>
      <c r="AB14" s="349"/>
      <c r="AC14" s="349"/>
      <c r="AD14" s="349"/>
      <c r="AE14" s="349"/>
      <c r="AF14" s="349"/>
    </row>
    <row r="15" spans="3:32" ht="16" customHeight="1">
      <c r="C15" s="338" t="s">
        <v>241</v>
      </c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539"/>
      <c r="AC15" s="337"/>
      <c r="AD15" s="337"/>
      <c r="AE15" s="337"/>
      <c r="AF15" s="337"/>
    </row>
    <row r="16" spans="3:32" ht="14.15" customHeight="1">
      <c r="C16" s="331" t="s">
        <v>240</v>
      </c>
      <c r="D16" s="348">
        <v>1315.7560000000001</v>
      </c>
      <c r="E16" s="348">
        <v>1488.788</v>
      </c>
      <c r="F16" s="348">
        <v>1717.951</v>
      </c>
      <c r="G16" s="348">
        <v>1957.75</v>
      </c>
      <c r="H16" s="348">
        <v>2170.5839999999998</v>
      </c>
      <c r="I16" s="348">
        <v>2409.4499999999998</v>
      </c>
      <c r="J16" s="348">
        <v>2720.2629999999999</v>
      </c>
      <c r="K16" s="348">
        <v>3109.8029999999999</v>
      </c>
      <c r="L16" s="348">
        <v>3333.0390000000002</v>
      </c>
      <c r="M16" s="348">
        <v>3885.8470000000002</v>
      </c>
      <c r="N16" s="348">
        <v>4376.3819999999996</v>
      </c>
      <c r="O16" s="348">
        <v>4814.76</v>
      </c>
      <c r="P16" s="348">
        <v>5331.6189999999997</v>
      </c>
      <c r="Q16" s="348">
        <v>5778.9530000000004</v>
      </c>
      <c r="R16" s="348">
        <v>5995.7870000000003</v>
      </c>
      <c r="S16" s="348">
        <v>6269.3270000000002</v>
      </c>
      <c r="T16" s="348">
        <v>6585.4790000000003</v>
      </c>
      <c r="U16" s="348">
        <v>7004.1409999999996</v>
      </c>
      <c r="V16" s="348">
        <v>7389.1310000000003</v>
      </c>
      <c r="W16" s="348">
        <v>7609.5969999999998</v>
      </c>
      <c r="X16" s="348">
        <v>9012.1419999999998</v>
      </c>
      <c r="Y16" s="348">
        <v>10079.675999999999</v>
      </c>
      <c r="Z16" s="348">
        <v>10943.343999999999</v>
      </c>
      <c r="AA16" s="348">
        <v>11779.251</v>
      </c>
      <c r="AB16" s="348">
        <v>12738.566000000001</v>
      </c>
      <c r="AC16" s="347">
        <v>13524.089299893414</v>
      </c>
      <c r="AD16" s="347">
        <v>14403.367645607661</v>
      </c>
      <c r="AE16" s="347">
        <v>15264.626585908174</v>
      </c>
      <c r="AF16" s="347">
        <v>16143.895924104992</v>
      </c>
    </row>
    <row r="17" spans="3:32" ht="14.15" customHeight="1">
      <c r="C17" s="331" t="s">
        <v>239</v>
      </c>
      <c r="D17" s="348">
        <v>559.70986224455771</v>
      </c>
      <c r="E17" s="348">
        <v>509.56269518999682</v>
      </c>
      <c r="F17" s="348">
        <v>558.30909628334541</v>
      </c>
      <c r="G17" s="348">
        <v>669.05906068642184</v>
      </c>
      <c r="H17" s="348">
        <v>891.37146813732249</v>
      </c>
      <c r="I17" s="348">
        <v>1107.7686729395832</v>
      </c>
      <c r="J17" s="348">
        <v>1396.9991746251924</v>
      </c>
      <c r="K17" s="348">
        <v>1693.7689914740615</v>
      </c>
      <c r="L17" s="348">
        <v>1667.0503084182521</v>
      </c>
      <c r="M17" s="348">
        <v>2207.5775037712674</v>
      </c>
      <c r="N17" s="348">
        <v>2612.4242252701606</v>
      </c>
      <c r="O17" s="348">
        <v>2463.0438327775091</v>
      </c>
      <c r="P17" s="348">
        <v>2468.363641088129</v>
      </c>
      <c r="Q17" s="348">
        <v>2454.7591167496157</v>
      </c>
      <c r="R17" s="348">
        <v>1800.0681504313191</v>
      </c>
      <c r="S17" s="348">
        <v>1798.0904352065854</v>
      </c>
      <c r="T17" s="348">
        <v>2063.2761983337291</v>
      </c>
      <c r="U17" s="348">
        <v>1915.8633611729092</v>
      </c>
      <c r="V17" s="348">
        <v>1872.4911622720879</v>
      </c>
      <c r="W17" s="348">
        <v>1474.592358261594</v>
      </c>
      <c r="X17" s="348">
        <v>1670.1807079129401</v>
      </c>
      <c r="Y17" s="348">
        <v>1951.4526980152493</v>
      </c>
      <c r="Z17" s="348">
        <v>2192.2494741410974</v>
      </c>
      <c r="AA17" s="348">
        <v>2185.5738486462469</v>
      </c>
      <c r="AB17" s="348">
        <v>2278.4468265059813</v>
      </c>
      <c r="AC17" s="347">
        <v>2606.0875544899482</v>
      </c>
      <c r="AD17" s="347">
        <v>2663.1804583558082</v>
      </c>
      <c r="AE17" s="347">
        <v>2731.1785757492266</v>
      </c>
      <c r="AF17" s="347">
        <v>2842.6942772400371</v>
      </c>
    </row>
    <row r="18" spans="3:32" ht="14.15" customHeight="1">
      <c r="C18" s="331" t="s">
        <v>238</v>
      </c>
      <c r="D18" s="33">
        <v>1.3898886533416421E-2</v>
      </c>
      <c r="E18" s="33">
        <v>3.0534605028363027E-2</v>
      </c>
      <c r="F18" s="33">
        <v>1.140838373341424E-2</v>
      </c>
      <c r="G18" s="33">
        <v>5.7599566374817668E-2</v>
      </c>
      <c r="H18" s="33">
        <v>3.2021683160350811E-2</v>
      </c>
      <c r="I18" s="33">
        <v>3.9619560228338679E-2</v>
      </c>
      <c r="J18" s="33">
        <v>6.0698951027909676E-2</v>
      </c>
      <c r="K18" s="33">
        <v>5.0941770834585176E-2</v>
      </c>
      <c r="L18" s="33">
        <v>-1.2581412976262474E-3</v>
      </c>
      <c r="M18" s="33">
        <v>7.5282491203301882E-2</v>
      </c>
      <c r="N18" s="33">
        <v>3.9744026619628059E-2</v>
      </c>
      <c r="O18" s="33">
        <v>1.9211814943874916E-2</v>
      </c>
      <c r="P18" s="33">
        <v>3.0048269457775278E-2</v>
      </c>
      <c r="Q18" s="33">
        <v>5.0393459495359227E-3</v>
      </c>
      <c r="R18" s="33">
        <v>-3.5457552842598106E-2</v>
      </c>
      <c r="S18" s="33">
        <v>-3.2759130499899647E-2</v>
      </c>
      <c r="T18" s="33">
        <v>1.3228683839367816E-2</v>
      </c>
      <c r="U18" s="33">
        <v>1.7836721768855313E-2</v>
      </c>
      <c r="V18" s="33">
        <v>1.2207618682791299E-2</v>
      </c>
      <c r="W18" s="33">
        <v>-3.2767506495341547E-2</v>
      </c>
      <c r="X18" s="33">
        <v>4.7625989483594866E-2</v>
      </c>
      <c r="Y18" s="33">
        <v>3.0167179011841849E-2</v>
      </c>
      <c r="Z18" s="33">
        <v>3.2416517981320281E-2</v>
      </c>
      <c r="AA18" s="33">
        <v>3.4193154677671478E-2</v>
      </c>
      <c r="AB18" s="33">
        <v>2.2857411131985694E-2</v>
      </c>
      <c r="AC18" s="344">
        <v>2.0842238067008134E-2</v>
      </c>
      <c r="AD18" s="344">
        <v>1.678733067565874E-2</v>
      </c>
      <c r="AE18" s="344">
        <v>1.7076451891056887E-2</v>
      </c>
      <c r="AF18" s="344">
        <v>1.7418902738868702E-2</v>
      </c>
    </row>
    <row r="19" spans="3:32" ht="14.15" customHeight="1">
      <c r="C19" s="331" t="s">
        <v>237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7.395058178473049E-2</v>
      </c>
      <c r="P19" s="33">
        <v>7.1989324886680597E-2</v>
      </c>
      <c r="Q19" s="33">
        <v>6.8863643361877808E-2</v>
      </c>
      <c r="R19" s="33">
        <v>8.6234917812816322E-2</v>
      </c>
      <c r="S19" s="33">
        <v>0.11621862125783347</v>
      </c>
      <c r="T19" s="33">
        <v>0.12832353880280695</v>
      </c>
      <c r="U19" s="33">
        <v>0.12371062396237216</v>
      </c>
      <c r="V19" s="33">
        <v>0.11986487582720645</v>
      </c>
      <c r="W19" s="33">
        <v>0.13745820800355577</v>
      </c>
      <c r="X19" s="33">
        <v>0.1323742387430685</v>
      </c>
      <c r="Y19" s="33">
        <v>9.2687283843947199E-2</v>
      </c>
      <c r="Z19" s="33">
        <v>7.9756966043739788E-2</v>
      </c>
      <c r="AA19" s="33">
        <v>6.8295124807293134E-2</v>
      </c>
      <c r="AB19" s="33">
        <v>5.8511091237236086E-2</v>
      </c>
      <c r="AC19" s="344">
        <v>5.5E-2</v>
      </c>
      <c r="AD19" s="344">
        <v>5.8000000000000003E-2</v>
      </c>
      <c r="AE19" s="344">
        <v>6.3224348011773873E-2</v>
      </c>
      <c r="AF19" s="344">
        <v>6.6640890678746012E-2</v>
      </c>
    </row>
    <row r="20" spans="3:32" ht="14.15" customHeight="1">
      <c r="C20" s="331" t="s">
        <v>236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7.4985361829370323E-2</v>
      </c>
      <c r="P20" s="33">
        <v>6.8469976449063608E-2</v>
      </c>
      <c r="Q20" s="33">
        <v>7.1814391525901078E-2</v>
      </c>
      <c r="R20" s="33">
        <v>9.6895488401900001E-2</v>
      </c>
      <c r="S20" s="33">
        <v>0.12770702986524596</v>
      </c>
      <c r="T20" s="33">
        <v>0.1252484642084023</v>
      </c>
      <c r="U20" s="33">
        <v>0.12339723429280491</v>
      </c>
      <c r="V20" s="33">
        <v>0.11697536518315499</v>
      </c>
      <c r="W20" s="33">
        <v>0.14811379077926778</v>
      </c>
      <c r="X20" s="33">
        <v>0.11684974907420298</v>
      </c>
      <c r="Y20" s="33">
        <v>8.3846178013210912E-2</v>
      </c>
      <c r="Z20" s="33">
        <v>7.7861389764606104E-2</v>
      </c>
      <c r="AA20" s="33">
        <v>6.4926553670640152E-2</v>
      </c>
      <c r="AB20" s="33">
        <v>5.3909731057752319E-2</v>
      </c>
      <c r="AC20" s="344">
        <v>5.6776905462845528E-2</v>
      </c>
      <c r="AD20" s="344">
        <v>5.9885899790680049E-2</v>
      </c>
      <c r="AE20" s="344">
        <v>6.5696905462845567E-2</v>
      </c>
      <c r="AF20" s="344">
        <v>6.7096905462845524E-2</v>
      </c>
    </row>
    <row r="21" spans="3:32" ht="16" customHeight="1">
      <c r="C21" s="338" t="s">
        <v>235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539"/>
      <c r="AC21" s="337"/>
      <c r="AD21" s="337"/>
      <c r="AE21" s="337"/>
      <c r="AF21" s="337"/>
    </row>
    <row r="22" spans="3:32" ht="14.15" customHeight="1">
      <c r="C22" s="331" t="s">
        <v>234</v>
      </c>
      <c r="D22" s="346">
        <v>7.6734364140733202E-2</v>
      </c>
      <c r="E22" s="346">
        <v>0.12530273356687704</v>
      </c>
      <c r="F22" s="346">
        <v>9.3005128004000293E-2</v>
      </c>
      <c r="G22" s="346">
        <v>7.5994958488264208E-2</v>
      </c>
      <c r="H22" s="346">
        <v>5.6892268187350936E-2</v>
      </c>
      <c r="I22" s="346">
        <v>3.1415161315768714E-2</v>
      </c>
      <c r="J22" s="346">
        <v>4.4576585533737223E-2</v>
      </c>
      <c r="K22" s="346">
        <v>5.9027243906546456E-2</v>
      </c>
      <c r="L22" s="346">
        <v>4.31165006256784E-2</v>
      </c>
      <c r="M22" s="346">
        <v>5.9086887217945305E-2</v>
      </c>
      <c r="N22" s="346">
        <v>6.5033527436801686E-2</v>
      </c>
      <c r="O22" s="346">
        <v>5.8385947181474496E-2</v>
      </c>
      <c r="P22" s="346">
        <v>5.910683255331084E-2</v>
      </c>
      <c r="Q22" s="346">
        <v>6.4074707959081545E-2</v>
      </c>
      <c r="R22" s="346">
        <v>0.1067302813397506</v>
      </c>
      <c r="S22" s="346">
        <v>6.2879882132213849E-2</v>
      </c>
      <c r="T22" s="346">
        <v>2.9474213204347066E-2</v>
      </c>
      <c r="U22" s="346">
        <v>3.7455811701915476E-2</v>
      </c>
      <c r="V22" s="346">
        <v>4.306151617159526E-2</v>
      </c>
      <c r="W22" s="346">
        <v>4.517456886424509E-2</v>
      </c>
      <c r="X22" s="346">
        <v>0.10060982737443336</v>
      </c>
      <c r="Y22" s="346">
        <v>5.7850929078894664E-2</v>
      </c>
      <c r="Z22" s="346">
        <v>4.6211900050818322E-2</v>
      </c>
      <c r="AA22" s="346">
        <v>4.8311967483947837E-2</v>
      </c>
      <c r="AB22" s="346">
        <v>4.2643475811562581E-2</v>
      </c>
      <c r="AC22" s="345">
        <v>5.3535657795385605E-2</v>
      </c>
      <c r="AD22" s="345">
        <v>4.5466259296915279E-2</v>
      </c>
      <c r="AE22" s="345">
        <v>4.000000000000048E-2</v>
      </c>
      <c r="AF22" s="345">
        <v>3.9494898232357745E-2</v>
      </c>
    </row>
    <row r="23" spans="3:32" ht="14.15" customHeight="1">
      <c r="C23" s="331" t="s">
        <v>233</v>
      </c>
      <c r="D23" s="346">
        <v>9.4410287889777234E-2</v>
      </c>
      <c r="E23" s="346">
        <v>0.14739919134520796</v>
      </c>
      <c r="F23" s="346">
        <v>0.10383957866064764</v>
      </c>
      <c r="G23" s="346">
        <v>6.1327937947308619E-2</v>
      </c>
      <c r="H23" s="346">
        <v>5.046764680776672E-2</v>
      </c>
      <c r="I23" s="346">
        <v>2.8130864627469387E-2</v>
      </c>
      <c r="J23" s="346">
        <v>5.1553414501044337E-2</v>
      </c>
      <c r="K23" s="346">
        <v>6.4809611922563404E-2</v>
      </c>
      <c r="L23" s="346">
        <v>4.1137974730345972E-2</v>
      </c>
      <c r="M23" s="346">
        <v>6.4652138821630345E-2</v>
      </c>
      <c r="N23" s="346">
        <v>6.0801877638154256E-2</v>
      </c>
      <c r="O23" s="346">
        <v>6.1973489753506694E-2</v>
      </c>
      <c r="P23" s="346">
        <v>5.562748481186075E-2</v>
      </c>
      <c r="Q23" s="346">
        <v>6.2283737024221297E-2</v>
      </c>
      <c r="R23" s="346">
        <v>0.1127607123396841</v>
      </c>
      <c r="S23" s="346">
        <v>6.5799493070161086E-2</v>
      </c>
      <c r="T23" s="346">
        <v>2.0672849226235579E-2</v>
      </c>
      <c r="U23" s="346">
        <v>3.433724905411939E-2</v>
      </c>
      <c r="V23" s="346">
        <v>4.4815263569577102E-2</v>
      </c>
      <c r="W23" s="346">
        <v>5.4473158845030234E-2</v>
      </c>
      <c r="X23" s="346">
        <v>0.10160248211585365</v>
      </c>
      <c r="Y23" s="346">
        <v>5.932464430645501E-2</v>
      </c>
      <c r="Z23" s="346">
        <v>3.7068959089790354E-2</v>
      </c>
      <c r="AA23" s="346">
        <v>4.7681149834501557E-2</v>
      </c>
      <c r="AB23" s="346">
        <v>3.8978363652583337E-2</v>
      </c>
      <c r="AC23" s="345">
        <v>5.5093813240057132E-2</v>
      </c>
      <c r="AD23" s="345">
        <v>4.5466259296915279E-2</v>
      </c>
      <c r="AE23" s="345">
        <v>4.000000000000048E-2</v>
      </c>
      <c r="AF23" s="345">
        <v>3.9494898232357745E-2</v>
      </c>
    </row>
    <row r="24" spans="3:32" ht="14.15" customHeight="1">
      <c r="C24" s="331" t="s">
        <v>232</v>
      </c>
      <c r="D24" s="33">
        <v>0.1038467627038151</v>
      </c>
      <c r="E24" s="33">
        <v>0.25306828643199819</v>
      </c>
      <c r="F24" s="33">
        <v>8.7083328718522202E-2</v>
      </c>
      <c r="G24" s="33">
        <v>0.12412762561342139</v>
      </c>
      <c r="H24" s="33">
        <v>1.208743070346352E-2</v>
      </c>
      <c r="I24" s="33">
        <v>3.8315731658537411E-2</v>
      </c>
      <c r="J24" s="33">
        <v>7.7543827369897844E-2</v>
      </c>
      <c r="K24" s="33">
        <v>9.8075050358176652E-2</v>
      </c>
      <c r="L24" s="33">
        <v>-1.7192492255360459E-2</v>
      </c>
      <c r="M24" s="33">
        <v>0.11323142949673537</v>
      </c>
      <c r="N24" s="33">
        <v>5.0968130206239914E-2</v>
      </c>
      <c r="O24" s="33">
        <v>7.818244825167131E-2</v>
      </c>
      <c r="P24" s="33">
        <v>5.5106104434671455E-2</v>
      </c>
      <c r="Q24" s="33">
        <v>3.6857551498040264E-2</v>
      </c>
      <c r="R24" s="346">
        <v>0.10539166948817025</v>
      </c>
      <c r="S24" s="33">
        <v>7.1729082528960708E-2</v>
      </c>
      <c r="T24" s="33">
        <v>-5.2094044493907754E-3</v>
      </c>
      <c r="U24" s="33">
        <v>7.5368734029632511E-2</v>
      </c>
      <c r="V24" s="33">
        <v>7.3039306458065001E-2</v>
      </c>
      <c r="W24" s="33">
        <v>0.23138351126052559</v>
      </c>
      <c r="X24" s="33">
        <v>0.17783212339450416</v>
      </c>
      <c r="Y24" s="33">
        <v>5.4512855725947995E-2</v>
      </c>
      <c r="Z24" s="33">
        <v>-3.1812066432042707E-2</v>
      </c>
      <c r="AA24" s="33">
        <v>6.5378374339010392E-2</v>
      </c>
      <c r="AB24" s="346">
        <v>-1.0491314854679579E-2</v>
      </c>
      <c r="AC24" s="345">
        <v>5.496700400059229E-2</v>
      </c>
      <c r="AD24" s="345">
        <v>4.3005223007009485E-2</v>
      </c>
      <c r="AE24" s="345">
        <v>4.0000000000001368E-2</v>
      </c>
      <c r="AF24" s="345">
        <v>3.5000000000000808E-2</v>
      </c>
    </row>
    <row r="25" spans="3:32" ht="13.5" customHeight="1">
      <c r="C25" s="331" t="s">
        <v>231</v>
      </c>
      <c r="D25" s="33">
        <v>0.11883209760486002</v>
      </c>
      <c r="E25" s="33">
        <v>0.33643973239493863</v>
      </c>
      <c r="F25" s="33">
        <v>7.6478203407819745E-2</v>
      </c>
      <c r="G25" s="33">
        <v>0.15090038464557654</v>
      </c>
      <c r="H25" s="33">
        <v>-9.5625769030346364E-3</v>
      </c>
      <c r="I25" s="33">
        <v>4.3996606322377341E-2</v>
      </c>
      <c r="J25" s="33">
        <v>9.1920844327176843E-2</v>
      </c>
      <c r="K25" s="33">
        <v>0.10841440370386479</v>
      </c>
      <c r="L25" s="33">
        <v>-4.4244218493843523E-2</v>
      </c>
      <c r="M25" s="33">
        <v>0.13898437303978706</v>
      </c>
      <c r="N25" s="33">
        <v>4.3445260853805179E-2</v>
      </c>
      <c r="O25" s="33">
        <v>8.6333931501722638E-2</v>
      </c>
      <c r="P25" s="33">
        <v>5.1203318622375926E-2</v>
      </c>
      <c r="Q25" s="33">
        <v>2.127058823529393E-2</v>
      </c>
      <c r="R25" s="33">
        <v>0.11199757757678697</v>
      </c>
      <c r="S25" s="33">
        <v>7.6383133642735412E-2</v>
      </c>
      <c r="T25" s="33">
        <v>-2.5474169044099937E-2</v>
      </c>
      <c r="U25" s="33">
        <v>9.429498149681792E-2</v>
      </c>
      <c r="V25" s="33">
        <v>9.0768443323066217E-2</v>
      </c>
      <c r="W25" s="33">
        <v>0.31629741524001354</v>
      </c>
      <c r="X25" s="33">
        <v>0.20566523142681414</v>
      </c>
      <c r="Y25" s="33">
        <v>5.2650276947964203E-2</v>
      </c>
      <c r="Z25" s="33">
        <v>-5.6011088446492496E-2</v>
      </c>
      <c r="AA25" s="33">
        <v>7.2407489437482653E-2</v>
      </c>
      <c r="AB25" s="33">
        <v>-3.3453894835424824E-2</v>
      </c>
      <c r="AC25" s="344">
        <v>5.5537806017921909E-2</v>
      </c>
      <c r="AD25" s="344">
        <v>4.5466259296915279E-2</v>
      </c>
      <c r="AE25" s="344">
        <v>4.000000000000048E-2</v>
      </c>
      <c r="AF25" s="344">
        <v>3.9494898232357745E-2</v>
      </c>
    </row>
    <row r="26" spans="3:32" ht="16" customHeight="1">
      <c r="C26" s="338" t="s">
        <v>230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539"/>
      <c r="AC26" s="337"/>
      <c r="AD26" s="337"/>
      <c r="AE26" s="337"/>
      <c r="AF26" s="337"/>
    </row>
    <row r="27" spans="3:32" ht="14.15" customHeight="1">
      <c r="C27" s="331" t="s">
        <v>229</v>
      </c>
      <c r="D27" s="536">
        <v>0.19</v>
      </c>
      <c r="E27" s="536">
        <v>0.25</v>
      </c>
      <c r="F27" s="536">
        <v>0.16500000000000001</v>
      </c>
      <c r="G27" s="536">
        <v>0.17749999999999999</v>
      </c>
      <c r="H27" s="536">
        <v>0.18</v>
      </c>
      <c r="I27" s="536">
        <v>0.13250000000000001</v>
      </c>
      <c r="J27" s="536">
        <v>0.1125</v>
      </c>
      <c r="K27" s="536">
        <v>0.13750000000000001</v>
      </c>
      <c r="L27" s="536">
        <v>8.7499999999999994E-2</v>
      </c>
      <c r="M27" s="536">
        <v>0.1075</v>
      </c>
      <c r="N27" s="536">
        <v>0.11</v>
      </c>
      <c r="O27" s="536">
        <v>7.2499999999999995E-2</v>
      </c>
      <c r="P27" s="536">
        <v>0.1</v>
      </c>
      <c r="Q27" s="536">
        <v>0.11749999999999999</v>
      </c>
      <c r="R27" s="536">
        <v>0.14249999999999999</v>
      </c>
      <c r="S27" s="536">
        <v>0.13750000000000001</v>
      </c>
      <c r="T27" s="536">
        <v>7.0000000000000007E-2</v>
      </c>
      <c r="U27" s="536">
        <v>6.5000000000000002E-2</v>
      </c>
      <c r="V27" s="536">
        <v>4.4999999999999998E-2</v>
      </c>
      <c r="W27" s="536">
        <v>0.02</v>
      </c>
      <c r="X27" s="536">
        <v>9.2499999999999999E-2</v>
      </c>
      <c r="Y27" s="536">
        <v>0.13750000000000001</v>
      </c>
      <c r="Z27" s="536">
        <v>0.11749999999999999</v>
      </c>
      <c r="AA27" s="536">
        <v>0.1225</v>
      </c>
      <c r="AB27" s="536">
        <v>0.15</v>
      </c>
      <c r="AC27" s="537">
        <v>0.14000000000000001</v>
      </c>
      <c r="AD27" s="537">
        <v>0.125</v>
      </c>
      <c r="AE27" s="537">
        <v>0.115</v>
      </c>
      <c r="AF27" s="537">
        <v>0.1075</v>
      </c>
    </row>
    <row r="28" spans="3:32" ht="14.15" customHeight="1">
      <c r="C28" s="331" t="s">
        <v>228</v>
      </c>
      <c r="D28" s="536">
        <v>0.17624999999999999</v>
      </c>
      <c r="E28" s="536">
        <v>0.19479166666666667</v>
      </c>
      <c r="F28" s="536">
        <v>0.23083333333333333</v>
      </c>
      <c r="G28" s="536">
        <v>0.16437499999999999</v>
      </c>
      <c r="H28" s="536">
        <v>0.19145833333333331</v>
      </c>
      <c r="I28" s="536">
        <v>0.15062500000000001</v>
      </c>
      <c r="J28" s="536">
        <v>0.11979166666666666</v>
      </c>
      <c r="K28" s="536">
        <v>0.12541666666666665</v>
      </c>
      <c r="L28" s="536">
        <v>9.9166666666666667E-2</v>
      </c>
      <c r="M28" s="536">
        <v>0.1</v>
      </c>
      <c r="N28" s="536">
        <v>0.11708333333333334</v>
      </c>
      <c r="O28" s="536">
        <v>8.4583333333333344E-2</v>
      </c>
      <c r="P28" s="536">
        <v>8.4375000000000006E-2</v>
      </c>
      <c r="Q28" s="536">
        <v>0.11020833333333334</v>
      </c>
      <c r="R28" s="536">
        <v>0.13583333333333333</v>
      </c>
      <c r="S28" s="536">
        <v>0.14166666666666666</v>
      </c>
      <c r="T28" s="536">
        <v>9.9166666666666667E-2</v>
      </c>
      <c r="U28" s="536">
        <v>6.5625000000000003E-2</v>
      </c>
      <c r="V28" s="536">
        <v>5.9583333333333328E-2</v>
      </c>
      <c r="W28" s="536">
        <v>2.8125000000000001E-2</v>
      </c>
      <c r="X28" s="536">
        <v>4.8125000000000001E-2</v>
      </c>
      <c r="Y28" s="536">
        <v>0.12625</v>
      </c>
      <c r="Z28" s="536">
        <v>0.13250000000000001</v>
      </c>
      <c r="AA28" s="536">
        <v>0.10916666666666666</v>
      </c>
      <c r="AB28" s="536">
        <v>0.145625</v>
      </c>
      <c r="AC28" s="537">
        <v>0.14354166666666665</v>
      </c>
      <c r="AD28" s="537">
        <v>0.13125000000000001</v>
      </c>
      <c r="AE28" s="537">
        <v>0.11708333333333334</v>
      </c>
      <c r="AF28" s="537">
        <v>0.11625000000000001</v>
      </c>
    </row>
    <row r="29" spans="3:32" ht="14.15" customHeight="1">
      <c r="C29" s="331" t="s">
        <v>227</v>
      </c>
      <c r="D29" s="536">
        <v>0.10519366673102892</v>
      </c>
      <c r="E29" s="536">
        <v>0.11081219543284093</v>
      </c>
      <c r="F29" s="536">
        <v>6.5868741281638554E-2</v>
      </c>
      <c r="G29" s="536">
        <v>9.4335982442098842E-2</v>
      </c>
      <c r="H29" s="536">
        <v>0.1164808708685019</v>
      </c>
      <c r="I29" s="536">
        <v>9.8005965469111445E-2</v>
      </c>
      <c r="J29" s="536">
        <v>6.5024829588303135E-2</v>
      </c>
      <c r="K29" s="536">
        <v>7.4098902124540844E-2</v>
      </c>
      <c r="L29" s="536">
        <v>4.2548938059842278E-2</v>
      </c>
      <c r="M29" s="536">
        <v>4.5712125573783791E-2</v>
      </c>
      <c r="N29" s="536">
        <v>4.2220710808436701E-2</v>
      </c>
      <c r="O29" s="536">
        <v>1.3335449942539324E-2</v>
      </c>
      <c r="P29" s="536">
        <v>3.8610993895774826E-2</v>
      </c>
      <c r="Q29" s="536">
        <v>5.0208215307916859E-2</v>
      </c>
      <c r="R29" s="536">
        <v>3.2320177068751121E-2</v>
      </c>
      <c r="S29" s="536">
        <v>7.0205598132211167E-2</v>
      </c>
      <c r="T29" s="536">
        <v>3.9365519093006007E-2</v>
      </c>
      <c r="U29" s="536">
        <v>2.6549746010771313E-2</v>
      </c>
      <c r="V29" s="536">
        <v>1.8584558996286304E-3</v>
      </c>
      <c r="W29" s="536">
        <v>-2.4086472838313888E-2</v>
      </c>
      <c r="X29" s="536">
        <v>-7.3684853366972058E-3</v>
      </c>
      <c r="Y29" s="536">
        <v>7.5293284461600107E-2</v>
      </c>
      <c r="Z29" s="536">
        <v>6.8139255485164085E-2</v>
      </c>
      <c r="AA29" s="536">
        <v>7.0769040912611825E-2</v>
      </c>
      <c r="AB29" s="536">
        <v>0.10296570848906361</v>
      </c>
      <c r="AC29" s="537">
        <v>8.2070636684048015E-2</v>
      </c>
      <c r="AD29" s="537">
        <v>7.6074899592237344E-2</v>
      </c>
      <c r="AE29" s="537">
        <v>7.2115384615384137E-2</v>
      </c>
      <c r="AF29" s="537">
        <v>6.5421294402967956E-2</v>
      </c>
    </row>
    <row r="30" spans="3:32" ht="14.15" customHeight="1">
      <c r="C30" s="331" t="s">
        <v>226</v>
      </c>
      <c r="D30" s="536">
        <v>0.1905</v>
      </c>
      <c r="E30" s="536">
        <v>0.2291</v>
      </c>
      <c r="F30" s="536">
        <v>0.1681</v>
      </c>
      <c r="G30" s="536">
        <v>0.17460000000000001</v>
      </c>
      <c r="H30" s="536">
        <v>0.18149999999999999</v>
      </c>
      <c r="I30" s="536">
        <v>0.13110120704476697</v>
      </c>
      <c r="J30" s="536">
        <v>0.11109969802313063</v>
      </c>
      <c r="K30" s="536">
        <v>0.13610008595841577</v>
      </c>
      <c r="L30" s="536">
        <v>8.6099475416244242E-2</v>
      </c>
      <c r="M30" s="536">
        <v>0.10609883677758386</v>
      </c>
      <c r="N30" s="536">
        <v>0.10859925378752461</v>
      </c>
      <c r="O30" s="536">
        <v>7.1098984525206077E-2</v>
      </c>
      <c r="P30" s="536">
        <v>9.7799999999999998E-2</v>
      </c>
      <c r="Q30" s="536">
        <v>0.11509999999999999</v>
      </c>
      <c r="R30" s="536">
        <v>0.1414</v>
      </c>
      <c r="S30" s="536">
        <v>0.1363</v>
      </c>
      <c r="T30" s="536">
        <v>6.9900000000000004E-2</v>
      </c>
      <c r="U30" s="536">
        <v>6.4000000000000001E-2</v>
      </c>
      <c r="V30" s="536">
        <v>4.5899999999999996E-2</v>
      </c>
      <c r="W30" s="536">
        <v>1.9E-2</v>
      </c>
      <c r="X30" s="536">
        <v>8.7599999999999997E-2</v>
      </c>
      <c r="Y30" s="536">
        <v>0.13650000000000001</v>
      </c>
      <c r="Z30" s="536">
        <v>0.11869999999999999</v>
      </c>
      <c r="AA30" s="536">
        <v>0.1177</v>
      </c>
      <c r="AB30" s="536">
        <v>0.14899999999999999</v>
      </c>
      <c r="AC30" s="537">
        <v>0.13881109969164743</v>
      </c>
      <c r="AD30" s="537">
        <v>0.12383212084264113</v>
      </c>
      <c r="AE30" s="537">
        <v>0.11384522228271673</v>
      </c>
      <c r="AF30" s="537">
        <v>0.10635750154125603</v>
      </c>
    </row>
    <row r="31" spans="3:32" ht="14.15" customHeight="1">
      <c r="C31" s="331" t="s">
        <v>225</v>
      </c>
      <c r="D31" s="536">
        <v>0.17422850431038683</v>
      </c>
      <c r="E31" s="536">
        <v>0.19037730952872756</v>
      </c>
      <c r="F31" s="536">
        <v>0.23224121137974185</v>
      </c>
      <c r="G31" s="536">
        <v>0.16169691194490365</v>
      </c>
      <c r="H31" s="536">
        <v>0.19072618185637613</v>
      </c>
      <c r="I31" s="536">
        <v>0.15179870575726562</v>
      </c>
      <c r="J31" s="536">
        <v>0.11905525543414952</v>
      </c>
      <c r="K31" s="536">
        <v>0.12298304837229779</v>
      </c>
      <c r="L31" s="536">
        <v>0.10004968270418302</v>
      </c>
      <c r="M31" s="536">
        <v>9.7538638373997344E-2</v>
      </c>
      <c r="N31" s="536">
        <v>0.11610634760581817</v>
      </c>
      <c r="O31" s="536">
        <v>8.4881228726430002E-2</v>
      </c>
      <c r="P31" s="536">
        <v>8.0172152034942101E-2</v>
      </c>
      <c r="Q31" s="536">
        <v>0.10765295782093309</v>
      </c>
      <c r="R31" s="536">
        <v>0.13333478108493146</v>
      </c>
      <c r="S31" s="536">
        <v>0.14059903456814271</v>
      </c>
      <c r="T31" s="536">
        <v>0.10046304404301298</v>
      </c>
      <c r="U31" s="536">
        <v>6.4757174250057226E-2</v>
      </c>
      <c r="V31" s="536">
        <v>5.9381227447692364E-2</v>
      </c>
      <c r="W31" s="536">
        <v>2.7847095323454196E-2</v>
      </c>
      <c r="X31" s="536">
        <v>4.3967663233453358E-2</v>
      </c>
      <c r="Y31" s="536">
        <v>0.1242156862134729</v>
      </c>
      <c r="Z31" s="536">
        <v>0.13198299273696934</v>
      </c>
      <c r="AA31" s="536">
        <v>0.10838193185851752</v>
      </c>
      <c r="AB31" s="536">
        <v>0.14313535210510153</v>
      </c>
      <c r="AC31" s="537">
        <v>0.14280474825536649</v>
      </c>
      <c r="AD31" s="537">
        <v>0.13071502513181565</v>
      </c>
      <c r="AE31" s="537">
        <v>0.11653196237234043</v>
      </c>
      <c r="AF31" s="537">
        <v>0.10788111026123537</v>
      </c>
    </row>
    <row r="32" spans="3:32" ht="14.15" customHeight="1">
      <c r="C32" s="331" t="s">
        <v>224</v>
      </c>
      <c r="D32" s="536">
        <v>0.1</v>
      </c>
      <c r="E32" s="536">
        <v>0.1</v>
      </c>
      <c r="F32" s="536">
        <v>0.11</v>
      </c>
      <c r="G32" s="536">
        <v>9.7500000000000003E-2</v>
      </c>
      <c r="H32" s="536">
        <v>9.7500000000000003E-2</v>
      </c>
      <c r="I32" s="536">
        <v>6.8499999999999991E-2</v>
      </c>
      <c r="J32" s="536">
        <v>6.25E-2</v>
      </c>
      <c r="K32" s="536">
        <v>6.25E-2</v>
      </c>
      <c r="L32" s="536">
        <v>0.06</v>
      </c>
      <c r="M32" s="536">
        <v>0.06</v>
      </c>
      <c r="N32" s="536">
        <v>0.06</v>
      </c>
      <c r="O32" s="536">
        <v>5.5E-2</v>
      </c>
      <c r="P32" s="536">
        <v>0.05</v>
      </c>
      <c r="Q32" s="536">
        <v>0.05</v>
      </c>
      <c r="R32" s="536">
        <v>7.0000000000000007E-2</v>
      </c>
      <c r="S32" s="536">
        <v>7.4999999999999997E-2</v>
      </c>
      <c r="T32" s="536">
        <v>7.0000000000000007E-2</v>
      </c>
      <c r="U32" s="536">
        <v>6.9800000000000001E-2</v>
      </c>
      <c r="V32" s="536">
        <v>5.57E-2</v>
      </c>
      <c r="W32" s="536">
        <v>4.5499999999999999E-2</v>
      </c>
      <c r="X32" s="536">
        <v>5.3200000000000004E-2</v>
      </c>
      <c r="Y32" s="536">
        <v>7.2000000000000008E-2</v>
      </c>
      <c r="Z32" s="536">
        <v>6.5500000000000003E-2</v>
      </c>
      <c r="AA32" s="536">
        <v>7.4299999999999991E-2</v>
      </c>
      <c r="AB32" s="536">
        <v>9.0700000000000003E-2</v>
      </c>
      <c r="AC32" s="537">
        <v>8.9098873831633438E-2</v>
      </c>
      <c r="AD32" s="537">
        <v>8.0293920576589212E-2</v>
      </c>
      <c r="AE32" s="537">
        <v>7.4290992066064029E-2</v>
      </c>
      <c r="AF32" s="537">
        <v>7.1728819063289442E-2</v>
      </c>
    </row>
    <row r="33" spans="3:32" ht="14.15" customHeight="1">
      <c r="C33" s="331" t="s">
        <v>223</v>
      </c>
      <c r="D33" s="536" t="s">
        <v>269</v>
      </c>
      <c r="E33" s="536" t="s">
        <v>269</v>
      </c>
      <c r="F33" s="536" t="s">
        <v>269</v>
      </c>
      <c r="G33" s="536" t="s">
        <v>269</v>
      </c>
      <c r="H33" s="536" t="s">
        <v>269</v>
      </c>
      <c r="I33" s="536" t="s">
        <v>269</v>
      </c>
      <c r="J33" s="536" t="s">
        <v>269</v>
      </c>
      <c r="K33" s="536" t="s">
        <v>269</v>
      </c>
      <c r="L33" s="536" t="s">
        <v>269</v>
      </c>
      <c r="M33" s="536" t="s">
        <v>269</v>
      </c>
      <c r="N33" s="536" t="s">
        <v>269</v>
      </c>
      <c r="O33" s="536" t="s">
        <v>269</v>
      </c>
      <c r="P33" s="536" t="s">
        <v>269</v>
      </c>
      <c r="Q33" s="536" t="s">
        <v>269</v>
      </c>
      <c r="R33" s="536" t="s">
        <v>269</v>
      </c>
      <c r="S33" s="536" t="s">
        <v>269</v>
      </c>
      <c r="T33" s="536" t="s">
        <v>269</v>
      </c>
      <c r="U33" s="538">
        <v>2.98E-2</v>
      </c>
      <c r="V33" s="538">
        <v>1.6799999999999999E-2</v>
      </c>
      <c r="W33" s="538">
        <v>1.83E-2</v>
      </c>
      <c r="X33" s="538">
        <v>4.0999999999999995E-2</v>
      </c>
      <c r="Y33" s="538">
        <v>5.2300000000000006E-2</v>
      </c>
      <c r="Z33" s="538">
        <v>5.5599999999999997E-2</v>
      </c>
      <c r="AA33" s="538">
        <v>6.6600000000000006E-2</v>
      </c>
      <c r="AB33" s="536">
        <v>7.8200000000000006E-2</v>
      </c>
      <c r="AC33" s="537">
        <v>7.7285981404655313E-2</v>
      </c>
      <c r="AD33" s="537">
        <v>6.7490070444647082E-2</v>
      </c>
      <c r="AE33" s="537">
        <v>6.186121009786244E-2</v>
      </c>
      <c r="AF33" s="537">
        <v>6.0753444875856009E-2</v>
      </c>
    </row>
    <row r="34" spans="3:32" ht="16" customHeight="1">
      <c r="C34" s="338" t="s">
        <v>222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539"/>
      <c r="AC34" s="337"/>
      <c r="AD34" s="337"/>
      <c r="AE34" s="337"/>
      <c r="AF34" s="337"/>
    </row>
    <row r="35" spans="3:32" ht="14.15" customHeight="1">
      <c r="C35" s="343" t="s">
        <v>221</v>
      </c>
      <c r="D35" s="342" t="s">
        <v>269</v>
      </c>
      <c r="E35" s="342" t="s">
        <v>269</v>
      </c>
      <c r="F35" s="342">
        <v>3.2000000000000001E-2</v>
      </c>
      <c r="G35" s="342">
        <v>3.7000000000000005E-2</v>
      </c>
      <c r="H35" s="342">
        <v>3.7000000000000005E-2</v>
      </c>
      <c r="I35" s="342">
        <v>3.15073653216182E-2</v>
      </c>
      <c r="J35" s="342">
        <v>3.2378480492074396E-2</v>
      </c>
      <c r="K35" s="342">
        <v>3.3308747482959998E-2</v>
      </c>
      <c r="L35" s="342">
        <v>1.9432367228807701E-2</v>
      </c>
      <c r="M35" s="342">
        <v>2.6170881076282199E-2</v>
      </c>
      <c r="N35" s="342">
        <v>2.9428565897347402E-2</v>
      </c>
      <c r="O35" s="342">
        <v>2.1837930118834E-2</v>
      </c>
      <c r="P35" s="342">
        <v>1.7174248698826701E-2</v>
      </c>
      <c r="Q35" s="342">
        <v>-5.7207907345401196E-3</v>
      </c>
      <c r="R35" s="342">
        <v>-1.8761145372644502E-2</v>
      </c>
      <c r="S35" s="342">
        <v>-2.4857811416732E-2</v>
      </c>
      <c r="T35" s="342">
        <v>-1.6892206089228624E-2</v>
      </c>
      <c r="U35" s="342">
        <v>-1.5454563589696808E-2</v>
      </c>
      <c r="V35" s="342">
        <v>-8.1762220116021675E-3</v>
      </c>
      <c r="W35" s="342">
        <v>-9.219633395093299E-2</v>
      </c>
      <c r="X35" s="342">
        <v>6.8614946101761103E-3</v>
      </c>
      <c r="Y35" s="342">
        <v>1.2336075628965239E-2</v>
      </c>
      <c r="Z35" s="342">
        <v>-2.2764887953810063E-2</v>
      </c>
      <c r="AA35" s="342">
        <v>-4.0367592132980025E-3</v>
      </c>
      <c r="AB35" s="330">
        <v>-4.3194029846059124E-3</v>
      </c>
      <c r="AC35" s="329">
        <v>-5.4666942904249595E-3</v>
      </c>
      <c r="AD35" s="329">
        <v>-6.3060173062569023E-3</v>
      </c>
      <c r="AE35" s="329">
        <v>-2.8576650151400183E-3</v>
      </c>
      <c r="AF35" s="329">
        <v>-2.1363202640844723E-3</v>
      </c>
    </row>
    <row r="36" spans="3:32" ht="14.15" customHeight="1">
      <c r="C36" s="343" t="s">
        <v>220</v>
      </c>
      <c r="D36" s="342" t="s">
        <v>269</v>
      </c>
      <c r="E36" s="342" t="s">
        <v>269</v>
      </c>
      <c r="F36" s="342" t="s">
        <v>269</v>
      </c>
      <c r="G36" s="342" t="s">
        <v>269</v>
      </c>
      <c r="H36" s="342" t="s">
        <v>269</v>
      </c>
      <c r="I36" s="342">
        <v>-3.5696839514598698E-2</v>
      </c>
      <c r="J36" s="342">
        <v>-2.73725336606261E-2</v>
      </c>
      <c r="K36" s="342">
        <v>-1.9913540252873299E-2</v>
      </c>
      <c r="L36" s="342">
        <v>-3.1875435007577099E-2</v>
      </c>
      <c r="M36" s="342">
        <v>-2.4106255204233901E-2</v>
      </c>
      <c r="N36" s="342">
        <v>-2.4669424086251199E-2</v>
      </c>
      <c r="O36" s="342">
        <v>-2.2620359102577502E-2</v>
      </c>
      <c r="P36" s="342">
        <v>-2.9550042751220702E-2</v>
      </c>
      <c r="Q36" s="342">
        <v>-5.9511874696770696E-2</v>
      </c>
      <c r="R36" s="342">
        <v>-0.102244257415259</v>
      </c>
      <c r="S36" s="342">
        <v>-8.9803173097582206E-2</v>
      </c>
      <c r="T36" s="342">
        <v>-7.7656986062181133E-2</v>
      </c>
      <c r="U36" s="342">
        <v>-6.959341842404089E-2</v>
      </c>
      <c r="V36" s="342">
        <v>-5.8079033139961149E-2</v>
      </c>
      <c r="W36" s="342">
        <v>-0.1334354209651607</v>
      </c>
      <c r="X36" s="342">
        <v>-4.2571866432834587E-2</v>
      </c>
      <c r="Y36" s="342">
        <v>-4.5679322564105611E-2</v>
      </c>
      <c r="Z36" s="342">
        <v>-8.8402361511053684E-2</v>
      </c>
      <c r="AA36" s="342">
        <v>-8.4723189283664985E-2</v>
      </c>
      <c r="AB36" s="330">
        <v>-8.3413980053035783E-2</v>
      </c>
      <c r="AC36" s="329">
        <v>-8.9399483892358467E-2</v>
      </c>
      <c r="AD36" s="329">
        <v>-8.6877054981004273E-2</v>
      </c>
      <c r="AE36" s="329">
        <v>-0.1016265552892122</v>
      </c>
      <c r="AF36" s="329">
        <v>-0.1009623881373503</v>
      </c>
    </row>
    <row r="37" spans="3:32" ht="14.15" customHeight="1">
      <c r="C37" s="331" t="s">
        <v>219</v>
      </c>
      <c r="D37" s="342" t="s">
        <v>269</v>
      </c>
      <c r="E37" s="342" t="s">
        <v>269</v>
      </c>
      <c r="F37" s="342">
        <v>0.54100000000000004</v>
      </c>
      <c r="G37" s="342">
        <v>0.502</v>
      </c>
      <c r="H37" s="342">
        <v>0.47899999999999998</v>
      </c>
      <c r="I37" s="342">
        <v>0.46485821992278403</v>
      </c>
      <c r="J37" s="342">
        <v>0.44545775549754901</v>
      </c>
      <c r="K37" s="342">
        <v>0.37566313321511902</v>
      </c>
      <c r="L37" s="342">
        <v>0.40884919586917595</v>
      </c>
      <c r="M37" s="342">
        <v>0.37979359383795297</v>
      </c>
      <c r="N37" s="342">
        <v>0.34491652270314299</v>
      </c>
      <c r="O37" s="342">
        <v>0.32253671689330404</v>
      </c>
      <c r="P37" s="342">
        <v>0.30590588384252998</v>
      </c>
      <c r="Q37" s="342">
        <v>0.33111382800798095</v>
      </c>
      <c r="R37" s="342">
        <v>0.36036742344724604</v>
      </c>
      <c r="S37" s="342">
        <v>0.46159547274065998</v>
      </c>
      <c r="T37" s="342">
        <v>0.51369721286391623</v>
      </c>
      <c r="U37" s="342">
        <v>0.52766460848092378</v>
      </c>
      <c r="V37" s="342">
        <v>0.54698837798440214</v>
      </c>
      <c r="W37" s="342">
        <v>0.61370702812009126</v>
      </c>
      <c r="X37" s="342">
        <v>0.55113661378912737</v>
      </c>
      <c r="Y37" s="342">
        <v>0.56132920193191693</v>
      </c>
      <c r="Z37" s="342">
        <v>0.60427870399771499</v>
      </c>
      <c r="AA37" s="342">
        <v>0.61300489013723125</v>
      </c>
      <c r="AB37" s="330">
        <v>0.6524349568217489</v>
      </c>
      <c r="AC37" s="329">
        <v>0.70743779331183343</v>
      </c>
      <c r="AD37" s="329">
        <v>0.74737130485532499</v>
      </c>
      <c r="AE37" s="329">
        <v>0.79936347391346174</v>
      </c>
      <c r="AF37" s="329">
        <v>0.85283158596367803</v>
      </c>
    </row>
    <row r="38" spans="3:32" ht="14.15" customHeight="1">
      <c r="C38" s="331" t="s">
        <v>218</v>
      </c>
      <c r="D38" s="342" t="s">
        <v>269</v>
      </c>
      <c r="E38" s="342" t="s">
        <v>269</v>
      </c>
      <c r="F38" s="342" t="s">
        <v>269</v>
      </c>
      <c r="G38" s="342" t="s">
        <v>269</v>
      </c>
      <c r="H38" s="342" t="s">
        <v>269</v>
      </c>
      <c r="I38" s="342">
        <v>0.55475105726361296</v>
      </c>
      <c r="J38" s="342">
        <v>0.56717011307652498</v>
      </c>
      <c r="K38" s="342">
        <v>0.55980644387381295</v>
      </c>
      <c r="L38" s="342">
        <v>0.59207932367207694</v>
      </c>
      <c r="M38" s="342">
        <v>0.51765333582335005</v>
      </c>
      <c r="N38" s="342">
        <v>0.512661763786457</v>
      </c>
      <c r="O38" s="342">
        <v>0.53667189110830205</v>
      </c>
      <c r="P38" s="342">
        <v>0.51541505601346704</v>
      </c>
      <c r="Q38" s="342">
        <v>0.56280930979222399</v>
      </c>
      <c r="R38" s="342">
        <v>0.6545249470723159</v>
      </c>
      <c r="S38" s="342">
        <v>0.69863462180864699</v>
      </c>
      <c r="T38" s="342">
        <v>0.73717926766953923</v>
      </c>
      <c r="U38" s="342">
        <v>0.75269504977745294</v>
      </c>
      <c r="V38" s="342">
        <v>0.74435060850549495</v>
      </c>
      <c r="W38" s="342">
        <v>0.86940722081747657</v>
      </c>
      <c r="X38" s="342">
        <v>0.77305985650159537</v>
      </c>
      <c r="Y38" s="342">
        <v>0.71677718048971817</v>
      </c>
      <c r="Z38" s="342">
        <v>0.73828164631582704</v>
      </c>
      <c r="AA38" s="342">
        <v>0.76271713663709262</v>
      </c>
      <c r="AB38" s="330">
        <v>0.78642440121495216</v>
      </c>
      <c r="AC38" s="329">
        <v>0.82823099732579053</v>
      </c>
      <c r="AD38" s="329">
        <v>0.86502552411845846</v>
      </c>
      <c r="AE38" s="329">
        <v>0.91784571247545044</v>
      </c>
      <c r="AF38" s="329">
        <v>0.96881808606060915</v>
      </c>
    </row>
    <row r="39" spans="3:32" ht="16" customHeight="1">
      <c r="C39" s="338" t="s">
        <v>1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539"/>
      <c r="AC39" s="337"/>
      <c r="AD39" s="337"/>
      <c r="AE39" s="337"/>
      <c r="AF39" s="337"/>
    </row>
    <row r="40" spans="3:32" ht="14.15" customHeight="1">
      <c r="C40" s="341" t="s">
        <v>217</v>
      </c>
      <c r="D40" s="340">
        <v>2.3105000000000002</v>
      </c>
      <c r="E40" s="340">
        <v>3.54</v>
      </c>
      <c r="F40" s="340">
        <v>2.8914999999999997</v>
      </c>
      <c r="G40" s="340">
        <v>2.6560000000000001</v>
      </c>
      <c r="H40" s="340">
        <v>2.3355000000000001</v>
      </c>
      <c r="I40" s="340">
        <v>2.1364000000000001</v>
      </c>
      <c r="J40" s="340">
        <v>1.78</v>
      </c>
      <c r="K40" s="340">
        <v>2.3144999999999998</v>
      </c>
      <c r="L40" s="340">
        <v>1.7444999999999999</v>
      </c>
      <c r="M40" s="340">
        <v>1.6613</v>
      </c>
      <c r="N40" s="340">
        <v>1.8668</v>
      </c>
      <c r="O40" s="340">
        <v>2.0516000000000001</v>
      </c>
      <c r="P40" s="340">
        <v>2.3620999999999999</v>
      </c>
      <c r="Q40" s="340">
        <v>2.6576</v>
      </c>
      <c r="R40" s="340">
        <v>3.9578000000000002</v>
      </c>
      <c r="S40" s="340">
        <v>3.2551999999999999</v>
      </c>
      <c r="T40" s="340">
        <v>3.3125</v>
      </c>
      <c r="U40" s="340">
        <v>3.8763999999999998</v>
      </c>
      <c r="V40" s="340">
        <v>4.0309999999999997</v>
      </c>
      <c r="W40" s="340">
        <v>5.1925999999999997</v>
      </c>
      <c r="X40" s="340">
        <v>5.5698999999999996</v>
      </c>
      <c r="Y40" s="340">
        <v>5.2804000000000002</v>
      </c>
      <c r="Z40" s="340">
        <v>4.8571999999999997</v>
      </c>
      <c r="AA40" s="340">
        <v>6.1773999999999996</v>
      </c>
      <c r="AB40" s="340">
        <v>5.4748999999999999</v>
      </c>
      <c r="AC40" s="339">
        <v>5.3</v>
      </c>
      <c r="AD40" s="339">
        <v>5.5</v>
      </c>
      <c r="AE40" s="339">
        <v>5.65</v>
      </c>
      <c r="AF40" s="339">
        <v>5.7</v>
      </c>
    </row>
    <row r="41" spans="3:32" ht="14.15" customHeight="1">
      <c r="C41" s="341" t="s">
        <v>216</v>
      </c>
      <c r="D41" s="340">
        <v>2.3507822333584287</v>
      </c>
      <c r="E41" s="340">
        <v>2.921697396715603</v>
      </c>
      <c r="F41" s="340">
        <v>3.0770607382834556</v>
      </c>
      <c r="G41" s="340">
        <v>2.9261243364546079</v>
      </c>
      <c r="H41" s="340">
        <v>2.4351059884559882</v>
      </c>
      <c r="I41" s="340">
        <v>2.1750479670148692</v>
      </c>
      <c r="J41" s="340">
        <v>1.9472187596172577</v>
      </c>
      <c r="K41" s="340">
        <v>1.8360254648974215</v>
      </c>
      <c r="L41" s="340">
        <v>1.9993631764853508</v>
      </c>
      <c r="M41" s="340">
        <v>1.7602312912510192</v>
      </c>
      <c r="N41" s="340">
        <v>1.6752187327260841</v>
      </c>
      <c r="O41" s="340">
        <v>1.9548007777719991</v>
      </c>
      <c r="P41" s="340">
        <v>2.1599811758893281</v>
      </c>
      <c r="Q41" s="340">
        <v>2.3541833333333329</v>
      </c>
      <c r="R41" s="340">
        <v>3.3308666666666666</v>
      </c>
      <c r="S41" s="340">
        <v>3.4866583333333332</v>
      </c>
      <c r="T41" s="340">
        <v>3.1917583333333339</v>
      </c>
      <c r="U41" s="340">
        <v>3.6558666666666664</v>
      </c>
      <c r="V41" s="340">
        <v>3.9461500000000007</v>
      </c>
      <c r="W41" s="340">
        <v>5.1604750000000008</v>
      </c>
      <c r="X41" s="340">
        <v>5.395908333333332</v>
      </c>
      <c r="Y41" s="340">
        <v>5.1652166666666668</v>
      </c>
      <c r="Z41" s="340">
        <v>4.9918333333333322</v>
      </c>
      <c r="AA41" s="340">
        <v>5.3895460944026725</v>
      </c>
      <c r="AB41" s="340">
        <v>5.5908989631918269</v>
      </c>
      <c r="AC41" s="339">
        <v>5.1894224645650047</v>
      </c>
      <c r="AD41" s="339">
        <v>5.4083333333333323</v>
      </c>
      <c r="AE41" s="339">
        <v>5.5812500000000007</v>
      </c>
      <c r="AF41" s="339">
        <v>5.6770833333333321</v>
      </c>
    </row>
    <row r="42" spans="3:32" ht="16" customHeight="1">
      <c r="C42" s="338" t="s">
        <v>215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539"/>
      <c r="AC42" s="337"/>
      <c r="AD42" s="337"/>
      <c r="AE42" s="337"/>
      <c r="AF42" s="337"/>
    </row>
    <row r="43" spans="3:32" ht="14.15" customHeight="1">
      <c r="C43" s="331" t="s">
        <v>214</v>
      </c>
      <c r="D43" s="336">
        <v>1.4632740609999999</v>
      </c>
      <c r="E43" s="336">
        <v>11.872394550000003</v>
      </c>
      <c r="F43" s="336">
        <v>23.469583537999995</v>
      </c>
      <c r="G43" s="336">
        <v>31.308035700999994</v>
      </c>
      <c r="H43" s="336">
        <v>43.90561985299999</v>
      </c>
      <c r="I43" s="336">
        <v>45.050054339000013</v>
      </c>
      <c r="J43" s="336">
        <v>37.774434713000005</v>
      </c>
      <c r="K43" s="336">
        <v>21.057536550999998</v>
      </c>
      <c r="L43" s="336">
        <v>22.394062663000028</v>
      </c>
      <c r="M43" s="336">
        <v>17.09716997999999</v>
      </c>
      <c r="N43" s="336">
        <v>25.696552806000028</v>
      </c>
      <c r="O43" s="336">
        <v>14.786112088999971</v>
      </c>
      <c r="P43" s="336">
        <v>-8.9566308529999787</v>
      </c>
      <c r="Q43" s="336">
        <v>-9.8997819579999771</v>
      </c>
      <c r="R43" s="336">
        <v>13.678095985999988</v>
      </c>
      <c r="S43" s="336">
        <v>40.204771560999973</v>
      </c>
      <c r="T43" s="336">
        <v>56.036664349999967</v>
      </c>
      <c r="U43" s="336">
        <v>46.567539897000017</v>
      </c>
      <c r="V43" s="336">
        <v>35.19884006700002</v>
      </c>
      <c r="W43" s="336">
        <v>50.393416776000009</v>
      </c>
      <c r="X43" s="336">
        <v>61.406528280000003</v>
      </c>
      <c r="Y43" s="336">
        <v>61.525351274000002</v>
      </c>
      <c r="Z43" s="336">
        <v>98.838153590999951</v>
      </c>
      <c r="AA43" s="336">
        <v>74.552129113999968</v>
      </c>
      <c r="AB43" s="336">
        <v>68.293547710999974</v>
      </c>
      <c r="AC43" s="335">
        <v>80.331152640122014</v>
      </c>
      <c r="AD43" s="335">
        <v>79.858228140222536</v>
      </c>
      <c r="AE43" s="335">
        <v>85.177506767835894</v>
      </c>
      <c r="AF43" s="335">
        <v>93.032176690225356</v>
      </c>
    </row>
    <row r="44" spans="3:32" ht="14.15" customHeight="1">
      <c r="C44" s="334" t="s">
        <v>213</v>
      </c>
      <c r="D44" s="333">
        <v>58.032294243000003</v>
      </c>
      <c r="E44" s="333">
        <v>60.147158103000002</v>
      </c>
      <c r="F44" s="333">
        <v>72.776746689999996</v>
      </c>
      <c r="G44" s="333">
        <v>95.121672368999995</v>
      </c>
      <c r="H44" s="333">
        <v>118.59783540699999</v>
      </c>
      <c r="I44" s="333">
        <v>137.58115120900001</v>
      </c>
      <c r="J44" s="333">
        <v>159.816383833</v>
      </c>
      <c r="K44" s="333">
        <v>195.764624177</v>
      </c>
      <c r="L44" s="333">
        <v>151.79167418600002</v>
      </c>
      <c r="M44" s="333">
        <v>200.43413482599999</v>
      </c>
      <c r="N44" s="333">
        <v>253.66630950700002</v>
      </c>
      <c r="O44" s="333">
        <v>239.95253815799998</v>
      </c>
      <c r="P44" s="333">
        <v>232.54425560600001</v>
      </c>
      <c r="Q44" s="333">
        <v>220.92323683800001</v>
      </c>
      <c r="R44" s="333">
        <v>186.78235506299998</v>
      </c>
      <c r="S44" s="333">
        <v>179.52612921399998</v>
      </c>
      <c r="T44" s="333">
        <v>214.98810835299997</v>
      </c>
      <c r="U44" s="333">
        <v>231.88952339899998</v>
      </c>
      <c r="V44" s="333">
        <v>221.12680764700002</v>
      </c>
      <c r="W44" s="333">
        <v>209.180241655</v>
      </c>
      <c r="X44" s="333">
        <v>280.81457746000001</v>
      </c>
      <c r="Y44" s="333">
        <v>334.13603821999999</v>
      </c>
      <c r="Z44" s="333">
        <v>339.67277781899998</v>
      </c>
      <c r="AA44" s="333">
        <v>337.03627542200002</v>
      </c>
      <c r="AB44" s="333">
        <v>348.67649213699997</v>
      </c>
      <c r="AC44" s="332">
        <v>383.13017708512194</v>
      </c>
      <c r="AD44" s="332">
        <v>394.74420710095592</v>
      </c>
      <c r="AE44" s="332">
        <v>406.52255439675565</v>
      </c>
      <c r="AF44" s="332">
        <v>429.55260829794332</v>
      </c>
    </row>
    <row r="45" spans="3:32" ht="14.15" customHeight="1">
      <c r="C45" s="331" t="s">
        <v>212</v>
      </c>
      <c r="D45" s="333">
        <v>56.569020182000003</v>
      </c>
      <c r="E45" s="333">
        <v>48.274763553</v>
      </c>
      <c r="F45" s="333">
        <v>49.307163152000001</v>
      </c>
      <c r="G45" s="333">
        <v>63.813636668000001</v>
      </c>
      <c r="H45" s="333">
        <v>74.692215554000001</v>
      </c>
      <c r="I45" s="333">
        <v>92.531096869999999</v>
      </c>
      <c r="J45" s="333">
        <v>122.04194912</v>
      </c>
      <c r="K45" s="333">
        <v>174.707087626</v>
      </c>
      <c r="L45" s="333">
        <v>129.39761152299999</v>
      </c>
      <c r="M45" s="333">
        <v>183.336964846</v>
      </c>
      <c r="N45" s="333">
        <v>227.96975670099999</v>
      </c>
      <c r="O45" s="333">
        <v>225.16642606900001</v>
      </c>
      <c r="P45" s="333">
        <v>241.50088645899999</v>
      </c>
      <c r="Q45" s="333">
        <v>230.82301879599999</v>
      </c>
      <c r="R45" s="333">
        <v>173.10425907699999</v>
      </c>
      <c r="S45" s="333">
        <v>139.32135765300001</v>
      </c>
      <c r="T45" s="333">
        <v>158.95144400300001</v>
      </c>
      <c r="U45" s="333">
        <v>185.32198350199997</v>
      </c>
      <c r="V45" s="333">
        <v>185.92796758</v>
      </c>
      <c r="W45" s="333">
        <v>158.78682487899999</v>
      </c>
      <c r="X45" s="333">
        <v>219.40804918000001</v>
      </c>
      <c r="Y45" s="333">
        <v>272.61068694599999</v>
      </c>
      <c r="Z45" s="333">
        <v>240.83462422800002</v>
      </c>
      <c r="AA45" s="333">
        <v>262.48414630800005</v>
      </c>
      <c r="AB45" s="333">
        <v>280.38294442599999</v>
      </c>
      <c r="AC45" s="332">
        <v>302.79902444499993</v>
      </c>
      <c r="AD45" s="332">
        <v>314.88597896073338</v>
      </c>
      <c r="AE45" s="332">
        <v>321.34504762891976</v>
      </c>
      <c r="AF45" s="332">
        <v>336.52043160771797</v>
      </c>
    </row>
    <row r="46" spans="3:32" ht="14.15" customHeight="1">
      <c r="C46" s="331" t="s">
        <v>211</v>
      </c>
      <c r="D46" s="330">
        <v>-4.4481277675291392E-2</v>
      </c>
      <c r="E46" s="330">
        <v>-1.8514120730035864E-2</v>
      </c>
      <c r="F46" s="330">
        <v>3.9201255099448632E-3</v>
      </c>
      <c r="G46" s="330">
        <v>1.338529501336088E-2</v>
      </c>
      <c r="H46" s="330">
        <v>1.3092985284308535E-2</v>
      </c>
      <c r="I46" s="330">
        <v>9.731458991268125E-3</v>
      </c>
      <c r="J46" s="330">
        <v>-1.9714176043610083E-3</v>
      </c>
      <c r="K46" s="330">
        <v>-2.102695608405112E-2</v>
      </c>
      <c r="L46" s="330">
        <v>-1.7534374467448169E-2</v>
      </c>
      <c r="M46" s="330">
        <v>-3.9243235135655564E-2</v>
      </c>
      <c r="N46" s="330">
        <v>-3.1966640422219403E-2</v>
      </c>
      <c r="O46" s="330">
        <v>-3.7619779974488017E-2</v>
      </c>
      <c r="P46" s="330">
        <v>-3.5805390127711431E-2</v>
      </c>
      <c r="Q46" s="330">
        <v>-4.5010253738871998E-2</v>
      </c>
      <c r="R46" s="330">
        <v>-3.5302312547721031E-2</v>
      </c>
      <c r="S46" s="330">
        <v>-1.6959196074747773E-2</v>
      </c>
      <c r="T46" s="330">
        <v>-1.2244950671030468E-2</v>
      </c>
      <c r="U46" s="330">
        <v>-2.808576302372701E-2</v>
      </c>
      <c r="V46" s="330">
        <v>-3.4151810745960597E-2</v>
      </c>
      <c r="W46" s="330">
        <v>-1.6416785083800452E-2</v>
      </c>
      <c r="X46" s="330">
        <v>-2.3584389358716259E-2</v>
      </c>
      <c r="Y46" s="330">
        <v>-2.1500646529392715E-2</v>
      </c>
      <c r="Z46" s="330">
        <v>-1.2314735716470297E-2</v>
      </c>
      <c r="AA46" s="330">
        <v>-2.989381361855107E-2</v>
      </c>
      <c r="AB46" s="330">
        <v>-2.9250519052389103E-2</v>
      </c>
      <c r="AC46" s="329">
        <v>-2.6639360820314976E-2</v>
      </c>
      <c r="AD46" s="329">
        <v>-2.7185540421357041E-2</v>
      </c>
      <c r="AE46" s="329">
        <v>-2.5268074313775674E-2</v>
      </c>
      <c r="AF46" s="329">
        <v>-2.4182134026333325E-2</v>
      </c>
    </row>
    <row r="47" spans="3:32" ht="14.15" customHeight="1" thickBot="1">
      <c r="C47" s="328" t="s">
        <v>210</v>
      </c>
      <c r="D47" s="327">
        <v>4.1496224988979688E-2</v>
      </c>
      <c r="E47" s="327">
        <v>3.2550656375913693E-2</v>
      </c>
      <c r="F47" s="327">
        <v>1.81315578384426E-2</v>
      </c>
      <c r="G47" s="327">
        <v>2.7144659607659549E-2</v>
      </c>
      <c r="H47" s="327">
        <v>1.7344039109111233E-2</v>
      </c>
      <c r="I47" s="327">
        <v>1.7529007700273189E-2</v>
      </c>
      <c r="J47" s="327">
        <v>3.1910893917023238E-2</v>
      </c>
      <c r="K47" s="327">
        <v>2.9942927853072218E-2</v>
      </c>
      <c r="L47" s="327">
        <v>1.8884212156662545E-2</v>
      </c>
      <c r="M47" s="327">
        <v>3.732142238599593E-2</v>
      </c>
      <c r="N47" s="327">
        <v>3.920773174610552E-2</v>
      </c>
      <c r="O47" s="327">
        <v>3.7582923653028566E-2</v>
      </c>
      <c r="P47" s="327">
        <v>3.0469995537709637E-2</v>
      </c>
      <c r="Q47" s="327">
        <v>3.5732216093521806E-2</v>
      </c>
      <c r="R47" s="327">
        <v>3.5964279174056778E-2</v>
      </c>
      <c r="S47" s="327">
        <v>4.1318626886891925E-2</v>
      </c>
      <c r="T47" s="327">
        <v>3.3386461478526662E-2</v>
      </c>
      <c r="U47" s="327">
        <v>4.0808672282931044E-2</v>
      </c>
      <c r="V47" s="327">
        <v>3.6942450328851489E-2</v>
      </c>
      <c r="W47" s="327">
        <v>2.5953014128302469E-2</v>
      </c>
      <c r="X47" s="327">
        <v>2.7805675936840454E-2</v>
      </c>
      <c r="Y47" s="327">
        <v>3.9689658637434212E-2</v>
      </c>
      <c r="Z47" s="327">
        <v>2.8623733304835211E-2</v>
      </c>
      <c r="AA47" s="327">
        <v>3.3899923398187676E-2</v>
      </c>
      <c r="AB47" s="327">
        <v>3.4091716342894464E-2</v>
      </c>
      <c r="AC47" s="326">
        <v>3.5139924295104812E-2</v>
      </c>
      <c r="AD47" s="326">
        <v>3.9023531855300962E-2</v>
      </c>
      <c r="AE47" s="326">
        <v>3.4561416135949749E-2</v>
      </c>
      <c r="AF47" s="326">
        <v>3.4839187875456236E-2</v>
      </c>
    </row>
    <row r="48" spans="3:32" ht="27" customHeight="1" thickTop="1">
      <c r="C48" s="596"/>
      <c r="D48" s="596"/>
      <c r="E48" s="596"/>
      <c r="F48" s="596"/>
      <c r="G48" s="596"/>
      <c r="H48" s="596"/>
      <c r="I48" s="596"/>
      <c r="J48" s="596"/>
      <c r="K48" s="596"/>
      <c r="L48" s="596"/>
      <c r="M48" s="596"/>
      <c r="N48" s="596"/>
      <c r="O48" s="596"/>
      <c r="P48" s="596"/>
      <c r="Q48" s="596"/>
      <c r="R48" s="596"/>
      <c r="S48" s="596"/>
      <c r="T48" s="596"/>
      <c r="U48" s="596"/>
      <c r="V48" s="596"/>
      <c r="W48" s="596"/>
      <c r="X48" s="596"/>
      <c r="Y48" s="596"/>
      <c r="Z48" s="596"/>
      <c r="AA48" s="596"/>
      <c r="AB48" s="596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M81" activePane="bottomRight" state="frozen"/>
      <selection activeCell="B90" sqref="B90"/>
      <selection pane="topRight" activeCell="B90" sqref="B90"/>
      <selection pane="bottomLeft" activeCell="B90" sqref="B90"/>
      <selection pane="bottomRight" activeCell="S102" sqref="S102"/>
    </sheetView>
  </sheetViews>
  <sheetFormatPr defaultColWidth="9.1796875" defaultRowHeight="14.5"/>
  <cols>
    <col min="1" max="1" width="10.54296875" style="363" customWidth="1"/>
    <col min="2" max="2" width="13.54296875" style="361" customWidth="1"/>
    <col min="3" max="3" width="8" style="362" customWidth="1"/>
    <col min="4" max="6" width="8" style="361" customWidth="1"/>
    <col min="7" max="7" width="10.7265625" style="361" bestFit="1" customWidth="1"/>
    <col min="8" max="8" width="8.81640625" style="360" customWidth="1"/>
    <col min="9" max="9" width="11.1796875" style="361" bestFit="1" customWidth="1"/>
    <col min="10" max="10" width="8" style="360" customWidth="1"/>
    <col min="11" max="15" width="8" style="361" customWidth="1"/>
    <col min="16" max="16" width="8" style="362" customWidth="1"/>
    <col min="17" max="18" width="8" style="361" customWidth="1"/>
    <col min="19" max="19" width="8" style="362" customWidth="1"/>
    <col min="20" max="21" width="8" style="361" customWidth="1"/>
    <col min="22" max="22" width="8" style="362" customWidth="1"/>
    <col min="23" max="24" width="8" style="361" customWidth="1"/>
    <col min="25" max="25" width="8" style="362" customWidth="1"/>
    <col min="26" max="27" width="8" style="361" customWidth="1"/>
    <col min="28" max="31" width="14.1796875" style="360" customWidth="1"/>
    <col min="32" max="33" width="16.54296875" style="360" customWidth="1"/>
    <col min="34" max="16384" width="9.1796875" style="359"/>
  </cols>
  <sheetData>
    <row r="1" spans="1:33" s="453" customFormat="1" ht="30" customHeight="1" thickTop="1">
      <c r="A1" s="457"/>
      <c r="B1" s="456"/>
      <c r="C1" s="598" t="s">
        <v>0</v>
      </c>
      <c r="D1" s="598"/>
      <c r="E1" s="598"/>
      <c r="F1" s="598"/>
      <c r="G1" s="449" t="s">
        <v>264</v>
      </c>
      <c r="H1" s="600" t="s">
        <v>263</v>
      </c>
      <c r="I1" s="601"/>
      <c r="J1" s="598" t="s">
        <v>262</v>
      </c>
      <c r="K1" s="598"/>
      <c r="L1" s="598" t="s">
        <v>261</v>
      </c>
      <c r="M1" s="598"/>
      <c r="N1" s="598" t="s">
        <v>260</v>
      </c>
      <c r="O1" s="598"/>
      <c r="P1" s="598" t="s">
        <v>234</v>
      </c>
      <c r="Q1" s="598"/>
      <c r="R1" s="598"/>
      <c r="S1" s="598" t="s">
        <v>232</v>
      </c>
      <c r="T1" s="598"/>
      <c r="U1" s="598"/>
      <c r="V1" s="598" t="s">
        <v>259</v>
      </c>
      <c r="W1" s="598"/>
      <c r="X1" s="598"/>
      <c r="Y1" s="598" t="s">
        <v>258</v>
      </c>
      <c r="Z1" s="598"/>
      <c r="AA1" s="598"/>
      <c r="AB1" s="599" t="s">
        <v>257</v>
      </c>
      <c r="AC1" s="599"/>
      <c r="AD1" s="599" t="s">
        <v>256</v>
      </c>
      <c r="AE1" s="599"/>
      <c r="AF1" s="455" t="s">
        <v>255</v>
      </c>
      <c r="AG1" s="454" t="s">
        <v>254</v>
      </c>
    </row>
    <row r="2" spans="1:33" s="448" customFormat="1" thickBot="1">
      <c r="A2" s="452"/>
      <c r="B2" s="451"/>
      <c r="C2" s="449" t="s">
        <v>3</v>
      </c>
      <c r="D2" s="450" t="s">
        <v>253</v>
      </c>
      <c r="E2" s="450" t="s">
        <v>5</v>
      </c>
      <c r="F2" s="450" t="s">
        <v>6</v>
      </c>
      <c r="G2" s="450" t="s">
        <v>11</v>
      </c>
      <c r="H2" s="449" t="s">
        <v>8</v>
      </c>
      <c r="I2" s="449" t="s">
        <v>9</v>
      </c>
      <c r="J2" s="449" t="s">
        <v>8</v>
      </c>
      <c r="K2" s="449" t="s">
        <v>9</v>
      </c>
      <c r="L2" s="449" t="s">
        <v>8</v>
      </c>
      <c r="M2" s="449" t="s">
        <v>9</v>
      </c>
      <c r="N2" s="449" t="s">
        <v>8</v>
      </c>
      <c r="O2" s="449" t="s">
        <v>9</v>
      </c>
      <c r="P2" s="449" t="s">
        <v>3</v>
      </c>
      <c r="Q2" s="449" t="s">
        <v>11</v>
      </c>
      <c r="R2" s="449" t="s">
        <v>6</v>
      </c>
      <c r="S2" s="449" t="s">
        <v>3</v>
      </c>
      <c r="T2" s="449" t="s">
        <v>11</v>
      </c>
      <c r="U2" s="449" t="s">
        <v>6</v>
      </c>
      <c r="V2" s="449" t="s">
        <v>3</v>
      </c>
      <c r="W2" s="449" t="s">
        <v>11</v>
      </c>
      <c r="X2" s="449" t="s">
        <v>6</v>
      </c>
      <c r="Y2" s="449" t="s">
        <v>3</v>
      </c>
      <c r="Z2" s="449" t="s">
        <v>252</v>
      </c>
      <c r="AA2" s="449" t="s">
        <v>6</v>
      </c>
      <c r="AB2" s="449" t="s">
        <v>251</v>
      </c>
      <c r="AC2" s="449" t="s">
        <v>250</v>
      </c>
      <c r="AD2" s="449" t="s">
        <v>251</v>
      </c>
      <c r="AE2" s="449" t="s">
        <v>250</v>
      </c>
      <c r="AF2" s="449" t="s">
        <v>250</v>
      </c>
      <c r="AG2" s="449" t="s">
        <v>250</v>
      </c>
    </row>
    <row r="3" spans="1:33" s="425" customFormat="1" ht="15.75" customHeight="1" thickTop="1">
      <c r="A3" s="423">
        <v>37681</v>
      </c>
      <c r="B3" s="422" t="s">
        <v>16</v>
      </c>
      <c r="C3" s="421">
        <v>113.57640000000001</v>
      </c>
      <c r="D3" s="420">
        <v>2.2360703812316585E-2</v>
      </c>
      <c r="E3" s="420">
        <v>3.2384866217000985E-2</v>
      </c>
      <c r="F3" s="420">
        <v>2.2360703812316585E-2</v>
      </c>
      <c r="G3" s="447">
        <v>-4.4966218712740869E-3</v>
      </c>
      <c r="H3" s="446">
        <v>0.26500000000000001</v>
      </c>
      <c r="I3" s="442">
        <v>0.26166666666666666</v>
      </c>
      <c r="J3" s="407">
        <v>3.3525</v>
      </c>
      <c r="K3" s="444">
        <v>3.4953361628709465</v>
      </c>
      <c r="L3" s="443">
        <v>3.65925375</v>
      </c>
      <c r="M3" s="443">
        <v>3.7854490643892351</v>
      </c>
      <c r="N3" s="443">
        <v>5.3060017500000001</v>
      </c>
      <c r="O3" s="443">
        <v>5.5941690174695209</v>
      </c>
      <c r="P3" s="411">
        <v>2144.4899999999998</v>
      </c>
      <c r="Q3" s="410">
        <v>5.1333967388639934E-2</v>
      </c>
      <c r="R3" s="415">
        <v>0.16573077989356436</v>
      </c>
      <c r="S3" s="411">
        <v>287.85500000000002</v>
      </c>
      <c r="T3" s="410">
        <v>6.2717126855615479E-2</v>
      </c>
      <c r="U3" s="415">
        <v>0.32483569285148839</v>
      </c>
      <c r="V3" s="411">
        <v>316.76299999999998</v>
      </c>
      <c r="W3" s="445">
        <v>7.0691467606785796E-2</v>
      </c>
      <c r="X3" s="415">
        <v>0.43216971023207651</v>
      </c>
      <c r="Y3" s="411">
        <v>183.9</v>
      </c>
      <c r="Z3" s="445">
        <v>0.01</v>
      </c>
      <c r="AA3" s="415">
        <v>4.2000000000000003E-2</v>
      </c>
      <c r="AB3" s="408">
        <v>397242</v>
      </c>
      <c r="AC3" s="408">
        <v>1543733</v>
      </c>
      <c r="AD3" s="408">
        <v>257432</v>
      </c>
      <c r="AE3" s="408">
        <v>963055</v>
      </c>
      <c r="AF3" s="407">
        <v>11</v>
      </c>
      <c r="AG3" s="407" t="s">
        <v>269</v>
      </c>
    </row>
    <row r="4" spans="1:33" s="425" customFormat="1" ht="15.75" customHeight="1">
      <c r="A4" s="423">
        <v>37773</v>
      </c>
      <c r="B4" s="422" t="s">
        <v>17</v>
      </c>
      <c r="C4" s="421">
        <v>116.3134</v>
      </c>
      <c r="D4" s="420">
        <v>1.7444706510613583E-2</v>
      </c>
      <c r="E4" s="420">
        <v>3.0032232966544337E-2</v>
      </c>
      <c r="F4" s="420">
        <v>1.2803875767799955E-2</v>
      </c>
      <c r="G4" s="420">
        <v>-8.4037768663282053E-3</v>
      </c>
      <c r="H4" s="429">
        <v>0.26</v>
      </c>
      <c r="I4" s="442">
        <v>0.26333333333333331</v>
      </c>
      <c r="J4" s="407">
        <v>2.8439999999999999</v>
      </c>
      <c r="K4" s="444">
        <v>2.9813329725829725</v>
      </c>
      <c r="L4" s="443">
        <v>3.2740127999999999</v>
      </c>
      <c r="M4" s="443">
        <v>3.4265453631553635</v>
      </c>
      <c r="N4" s="443">
        <v>4.7056823999999997</v>
      </c>
      <c r="O4" s="443">
        <v>4.8590758564814811</v>
      </c>
      <c r="P4" s="411">
        <v>2175.23</v>
      </c>
      <c r="Q4" s="410">
        <v>1.4334410512522933E-2</v>
      </c>
      <c r="R4" s="415">
        <v>0.16570561944673698</v>
      </c>
      <c r="S4" s="411">
        <v>286.84300000000002</v>
      </c>
      <c r="T4" s="445">
        <v>-3.5156589255006532E-3</v>
      </c>
      <c r="U4" s="415">
        <v>0.28233521690926655</v>
      </c>
      <c r="V4" s="411">
        <v>310.47000000000003</v>
      </c>
      <c r="W4" s="445">
        <v>-1.9866587953769721E-2</v>
      </c>
      <c r="X4" s="415">
        <v>0.35403764631997636</v>
      </c>
      <c r="Y4" s="411">
        <v>183.1</v>
      </c>
      <c r="Z4" s="445">
        <v>-2E-3</v>
      </c>
      <c r="AA4" s="415">
        <v>7.0000000000000001E-3</v>
      </c>
      <c r="AB4" s="408">
        <v>418987</v>
      </c>
      <c r="AC4" s="408">
        <v>1595357</v>
      </c>
      <c r="AD4" s="408">
        <v>260277</v>
      </c>
      <c r="AE4" s="408">
        <v>997536</v>
      </c>
      <c r="AF4" s="407">
        <v>12</v>
      </c>
      <c r="AG4" s="407" t="s">
        <v>269</v>
      </c>
    </row>
    <row r="5" spans="1:33" s="425" customFormat="1" ht="15.75" customHeight="1">
      <c r="A5" s="423">
        <v>37865</v>
      </c>
      <c r="B5" s="422" t="s">
        <v>18</v>
      </c>
      <c r="C5" s="421">
        <v>120.2491</v>
      </c>
      <c r="D5" s="420">
        <v>1.4433049931340758E-2</v>
      </c>
      <c r="E5" s="420">
        <v>2.1979474078315686E-2</v>
      </c>
      <c r="F5" s="420">
        <v>8.6764205512077641E-3</v>
      </c>
      <c r="G5" s="420">
        <v>9.4287376225474784E-3</v>
      </c>
      <c r="H5" s="429">
        <v>0.2</v>
      </c>
      <c r="I5" s="442">
        <v>0.22166666666666668</v>
      </c>
      <c r="J5" s="407">
        <v>2.9</v>
      </c>
      <c r="K5" s="444">
        <v>2.9339110640567161</v>
      </c>
      <c r="L5" s="443">
        <v>3.3805299999999998</v>
      </c>
      <c r="M5" s="443">
        <v>3.312678982426438</v>
      </c>
      <c r="N5" s="443">
        <v>4.8192200000000005</v>
      </c>
      <c r="O5" s="443">
        <v>4.7434496113314308</v>
      </c>
      <c r="P5" s="411">
        <v>2204.0500000000002</v>
      </c>
      <c r="Q5" s="410">
        <v>1.324917365060263E-2</v>
      </c>
      <c r="R5" s="415">
        <v>0.15143298958300688</v>
      </c>
      <c r="S5" s="411">
        <v>290.12700000000001</v>
      </c>
      <c r="T5" s="445">
        <v>1.1448771627684762E-2</v>
      </c>
      <c r="U5" s="415">
        <v>0.21421008357641783</v>
      </c>
      <c r="V5" s="411">
        <v>313.51100000000002</v>
      </c>
      <c r="W5" s="445">
        <v>9.7948271974748202E-3</v>
      </c>
      <c r="X5" s="415">
        <v>0.2477801436787328</v>
      </c>
      <c r="Y5" s="411">
        <v>185.1</v>
      </c>
      <c r="Z5" s="445">
        <v>7.0000000000000001E-3</v>
      </c>
      <c r="AA5" s="415">
        <v>0.03</v>
      </c>
      <c r="AB5" s="408">
        <v>439350</v>
      </c>
      <c r="AC5" s="408">
        <v>1654912</v>
      </c>
      <c r="AD5" s="408">
        <v>267445</v>
      </c>
      <c r="AE5" s="408">
        <v>1031326</v>
      </c>
      <c r="AF5" s="407">
        <v>12</v>
      </c>
      <c r="AG5" s="407" t="s">
        <v>269</v>
      </c>
    </row>
    <row r="6" spans="1:33" s="432" customFormat="1" ht="15.75" customHeight="1">
      <c r="A6" s="405">
        <v>37956</v>
      </c>
      <c r="B6" s="404" t="s">
        <v>19</v>
      </c>
      <c r="C6" s="403">
        <v>119.94450000000001</v>
      </c>
      <c r="D6" s="402">
        <v>1.1467490643223943E-2</v>
      </c>
      <c r="E6" s="402">
        <v>1.1467490643223943E-2</v>
      </c>
      <c r="F6" s="402">
        <v>9.1722760559214134E-3</v>
      </c>
      <c r="G6" s="402">
        <v>1.0421990426508154E-2</v>
      </c>
      <c r="H6" s="441">
        <v>0.16500000000000001</v>
      </c>
      <c r="I6" s="440">
        <v>0.17666666666666667</v>
      </c>
      <c r="J6" s="433">
        <v>2.8914999999999997</v>
      </c>
      <c r="K6" s="439">
        <v>2.8976627536231887</v>
      </c>
      <c r="L6" s="438">
        <v>3.6418442499999997</v>
      </c>
      <c r="M6" s="438">
        <v>3.4949676359033823</v>
      </c>
      <c r="N6" s="438">
        <v>5.1636406999999993</v>
      </c>
      <c r="O6" s="438">
        <v>5.0261892236763286</v>
      </c>
      <c r="P6" s="436">
        <v>2229.4899999999998</v>
      </c>
      <c r="Q6" s="435">
        <v>1.1542387876862792E-2</v>
      </c>
      <c r="R6" s="437">
        <v>9.3005128004000279E-2</v>
      </c>
      <c r="S6" s="436">
        <v>294.45499999999998</v>
      </c>
      <c r="T6" s="435">
        <v>1.4917605048823335E-2</v>
      </c>
      <c r="U6" s="437">
        <v>8.7083328718522215E-2</v>
      </c>
      <c r="V6" s="436">
        <v>318.47500000000002</v>
      </c>
      <c r="W6" s="435">
        <v>1.5833575217456541E-2</v>
      </c>
      <c r="X6" s="434">
        <v>7.6478203407819745E-2</v>
      </c>
      <c r="Y6" s="436">
        <v>185.5</v>
      </c>
      <c r="Z6" s="435">
        <v>4.0000000000000001E-3</v>
      </c>
      <c r="AA6" s="434">
        <v>1.4999999999999999E-2</v>
      </c>
      <c r="AB6" s="431">
        <v>462372</v>
      </c>
      <c r="AC6" s="431">
        <v>1717951</v>
      </c>
      <c r="AD6" s="431">
        <v>277306</v>
      </c>
      <c r="AE6" s="431">
        <v>1062460</v>
      </c>
      <c r="AF6" s="433">
        <v>11</v>
      </c>
      <c r="AG6" s="433" t="s">
        <v>269</v>
      </c>
    </row>
    <row r="7" spans="1:33" s="425" customFormat="1" ht="15.75" customHeight="1">
      <c r="A7" s="423">
        <v>38047</v>
      </c>
      <c r="B7" s="422" t="s">
        <v>20</v>
      </c>
      <c r="C7" s="421">
        <v>117.98099999999999</v>
      </c>
      <c r="D7" s="420">
        <v>3.8780943928492073E-2</v>
      </c>
      <c r="E7" s="420">
        <v>1.1572182182925994E-2</v>
      </c>
      <c r="F7" s="420">
        <v>3.8780943928492073E-2</v>
      </c>
      <c r="G7" s="420">
        <v>1.3756888419857116E-2</v>
      </c>
      <c r="H7" s="429">
        <v>0.16250000000000001</v>
      </c>
      <c r="I7" s="442">
        <v>0.16416666666666668</v>
      </c>
      <c r="J7" s="407">
        <v>2.8952999999999998</v>
      </c>
      <c r="K7" s="444">
        <v>2.8957949209486169</v>
      </c>
      <c r="L7" s="443">
        <v>3.5658514799999996</v>
      </c>
      <c r="M7" s="443">
        <v>3.5991835072470355</v>
      </c>
      <c r="N7" s="443">
        <v>5.3453028599999994</v>
      </c>
      <c r="O7" s="443">
        <v>5.3461200565579707</v>
      </c>
      <c r="P7" s="411">
        <v>2270.75</v>
      </c>
      <c r="Q7" s="410">
        <v>1.8506474574902843E-2</v>
      </c>
      <c r="R7" s="415">
        <v>5.8876469463602144E-2</v>
      </c>
      <c r="S7" s="411">
        <v>302.48399999999998</v>
      </c>
      <c r="T7" s="445">
        <v>2.7267324378937419E-2</v>
      </c>
      <c r="U7" s="415">
        <v>5.0820725712598325E-2</v>
      </c>
      <c r="V7" s="411">
        <v>328.44099999999997</v>
      </c>
      <c r="W7" s="445">
        <v>3.1292880131878364E-2</v>
      </c>
      <c r="X7" s="415">
        <v>3.686667950486644E-2</v>
      </c>
      <c r="Y7" s="411">
        <v>187.1</v>
      </c>
      <c r="Z7" s="445">
        <v>8.6253369272237812E-3</v>
      </c>
      <c r="AA7" s="415">
        <v>1.7400761283306032E-2</v>
      </c>
      <c r="AB7" s="408">
        <v>444783</v>
      </c>
      <c r="AC7" s="408">
        <v>1765492</v>
      </c>
      <c r="AD7" s="408">
        <v>274159</v>
      </c>
      <c r="AE7" s="408">
        <v>1079187</v>
      </c>
      <c r="AF7" s="407">
        <v>10</v>
      </c>
      <c r="AG7" s="407" t="s">
        <v>269</v>
      </c>
    </row>
    <row r="8" spans="1:33" s="425" customFormat="1" ht="15.75" customHeight="1">
      <c r="A8" s="423">
        <v>38139</v>
      </c>
      <c r="B8" s="422" t="s">
        <v>21</v>
      </c>
      <c r="C8" s="421">
        <v>123.6507</v>
      </c>
      <c r="D8" s="420">
        <v>5.1076211297760965E-2</v>
      </c>
      <c r="E8" s="420">
        <v>2.4257057949480076E-2</v>
      </c>
      <c r="F8" s="420">
        <v>6.308215562437347E-2</v>
      </c>
      <c r="G8" s="420">
        <v>2.7582293432167226E-2</v>
      </c>
      <c r="H8" s="429">
        <v>0.16</v>
      </c>
      <c r="I8" s="442">
        <v>0.16</v>
      </c>
      <c r="J8" s="407">
        <v>3.085</v>
      </c>
      <c r="K8" s="444">
        <v>3.0464145021645024</v>
      </c>
      <c r="L8" s="443">
        <v>3.7637</v>
      </c>
      <c r="M8" s="443">
        <v>3.6966209040764793</v>
      </c>
      <c r="N8" s="443">
        <v>5.6159340000000002</v>
      </c>
      <c r="O8" s="443">
        <v>5.5155334561688312</v>
      </c>
      <c r="P8" s="411">
        <v>2307.0300000000002</v>
      </c>
      <c r="Q8" s="410">
        <v>1.5977100077067208E-2</v>
      </c>
      <c r="R8" s="415">
        <v>6.0591293794219458E-2</v>
      </c>
      <c r="S8" s="411">
        <v>314.41899999999998</v>
      </c>
      <c r="T8" s="410">
        <v>3.9456632416921211E-2</v>
      </c>
      <c r="U8" s="415">
        <v>9.613621388703919E-2</v>
      </c>
      <c r="V8" s="411">
        <v>344.81599999999997</v>
      </c>
      <c r="W8" s="410">
        <v>4.9856747482805108E-2</v>
      </c>
      <c r="X8" s="409">
        <v>0.11062582536154841</v>
      </c>
      <c r="Y8" s="411">
        <v>188.9</v>
      </c>
      <c r="Z8" s="410">
        <v>9.6205237840727431E-3</v>
      </c>
      <c r="AA8" s="409">
        <v>3.1676679410158393E-2</v>
      </c>
      <c r="AB8" s="408">
        <v>481795</v>
      </c>
      <c r="AC8" s="408">
        <v>1828300</v>
      </c>
      <c r="AD8" s="408">
        <v>284833</v>
      </c>
      <c r="AE8" s="408">
        <v>1103743</v>
      </c>
      <c r="AF8" s="407">
        <v>9.75</v>
      </c>
      <c r="AG8" s="407" t="s">
        <v>269</v>
      </c>
    </row>
    <row r="9" spans="1:33" s="425" customFormat="1" ht="15.75" customHeight="1">
      <c r="A9" s="423">
        <v>38231</v>
      </c>
      <c r="B9" s="422" t="s">
        <v>22</v>
      </c>
      <c r="C9" s="421">
        <v>128.136</v>
      </c>
      <c r="D9" s="420">
        <v>5.6060037887821101E-2</v>
      </c>
      <c r="E9" s="420">
        <v>3.9822351061062022E-2</v>
      </c>
      <c r="F9" s="420">
        <v>6.558801687497029E-2</v>
      </c>
      <c r="G9" s="420">
        <v>1.2777818098368421E-2</v>
      </c>
      <c r="H9" s="429">
        <v>0.16250000000000001</v>
      </c>
      <c r="I9" s="442">
        <v>0.16083333333333333</v>
      </c>
      <c r="J9" s="407">
        <v>2.8608000000000002</v>
      </c>
      <c r="K9" s="444">
        <v>2.9767106060606063</v>
      </c>
      <c r="L9" s="443">
        <v>3.5576908800000004</v>
      </c>
      <c r="M9" s="443">
        <v>3.6353574394949502</v>
      </c>
      <c r="N9" s="443">
        <v>5.1837696000000015</v>
      </c>
      <c r="O9" s="443">
        <v>5.3921128155050511</v>
      </c>
      <c r="P9" s="411">
        <v>2351.8200000000002</v>
      </c>
      <c r="Q9" s="410">
        <v>1.941457198215879E-2</v>
      </c>
      <c r="R9" s="415">
        <v>6.7044758512737834E-2</v>
      </c>
      <c r="S9" s="411">
        <v>324.65100000000001</v>
      </c>
      <c r="T9" s="410">
        <v>3.2542562631393324E-2</v>
      </c>
      <c r="U9" s="415">
        <v>0.11899616374897892</v>
      </c>
      <c r="V9" s="411">
        <v>358.42700000000002</v>
      </c>
      <c r="W9" s="410">
        <v>3.9473226300403841E-2</v>
      </c>
      <c r="X9" s="409">
        <v>0.14326770033587333</v>
      </c>
      <c r="Y9" s="411">
        <v>189.8</v>
      </c>
      <c r="Z9" s="410">
        <v>4.7644256220222836E-3</v>
      </c>
      <c r="AA9" s="409">
        <v>2.5391680172879516E-2</v>
      </c>
      <c r="AB9" s="408">
        <v>505252</v>
      </c>
      <c r="AC9" s="408">
        <v>1894202</v>
      </c>
      <c r="AD9" s="408">
        <v>301881</v>
      </c>
      <c r="AE9" s="408">
        <v>1138179</v>
      </c>
      <c r="AF9" s="407">
        <v>9.75</v>
      </c>
      <c r="AG9" s="407" t="s">
        <v>269</v>
      </c>
    </row>
    <row r="10" spans="1:33" s="432" customFormat="1" ht="15.75" customHeight="1">
      <c r="A10" s="405">
        <v>38322</v>
      </c>
      <c r="B10" s="404" t="s">
        <v>23</v>
      </c>
      <c r="C10" s="403">
        <v>127.39230000000001</v>
      </c>
      <c r="D10" s="402">
        <v>5.7599566374817668E-2</v>
      </c>
      <c r="E10" s="402">
        <v>5.7599566374817668E-2</v>
      </c>
      <c r="F10" s="402">
        <v>6.2093718344734539E-2</v>
      </c>
      <c r="G10" s="402">
        <v>7.6100627092883233E-3</v>
      </c>
      <c r="H10" s="441">
        <v>0.17749999999999999</v>
      </c>
      <c r="I10" s="440">
        <v>0.17249999999999999</v>
      </c>
      <c r="J10" s="433">
        <v>2.6560000000000001</v>
      </c>
      <c r="K10" s="439">
        <v>2.7855773166447082</v>
      </c>
      <c r="L10" s="438">
        <v>3.5999424000000002</v>
      </c>
      <c r="M10" s="438">
        <v>3.6798404878648814</v>
      </c>
      <c r="N10" s="438">
        <v>5.0947392000000011</v>
      </c>
      <c r="O10" s="438">
        <v>5.2600984995974249</v>
      </c>
      <c r="P10" s="436">
        <v>2398.92</v>
      </c>
      <c r="Q10" s="435">
        <v>2.0027042885935042E-2</v>
      </c>
      <c r="R10" s="437">
        <v>7.5994958488264208E-2</v>
      </c>
      <c r="S10" s="436">
        <v>331.005</v>
      </c>
      <c r="T10" s="435">
        <v>1.9571786318230977E-2</v>
      </c>
      <c r="U10" s="437">
        <v>0.12412762561342137</v>
      </c>
      <c r="V10" s="436">
        <v>366.53300000000002</v>
      </c>
      <c r="W10" s="435">
        <v>2.2615483766568856E-2</v>
      </c>
      <c r="X10" s="434">
        <v>0.15090038464557654</v>
      </c>
      <c r="Y10" s="436">
        <v>191.7</v>
      </c>
      <c r="Z10" s="435">
        <v>1.0010537407797671E-2</v>
      </c>
      <c r="AA10" s="434">
        <v>3.3423180592991875E-2</v>
      </c>
      <c r="AB10" s="431">
        <v>525920</v>
      </c>
      <c r="AC10" s="431">
        <v>1957750</v>
      </c>
      <c r="AD10" s="431">
        <v>317821</v>
      </c>
      <c r="AE10" s="431">
        <v>1178694</v>
      </c>
      <c r="AF10" s="433">
        <v>9.75</v>
      </c>
      <c r="AG10" s="433" t="s">
        <v>269</v>
      </c>
    </row>
    <row r="11" spans="1:33" s="425" customFormat="1" ht="15.75" customHeight="1">
      <c r="A11" s="423">
        <v>38412</v>
      </c>
      <c r="B11" s="422" t="s">
        <v>24</v>
      </c>
      <c r="C11" s="421">
        <v>122.9177</v>
      </c>
      <c r="D11" s="420">
        <v>4.1843178138852855E-2</v>
      </c>
      <c r="E11" s="420">
        <v>5.8186297651362962E-2</v>
      </c>
      <c r="F11" s="420">
        <v>4.1843178138852855E-2</v>
      </c>
      <c r="G11" s="420">
        <v>8.8773261338104259E-3</v>
      </c>
      <c r="H11" s="429">
        <v>0.1925</v>
      </c>
      <c r="I11" s="442">
        <v>0.1875</v>
      </c>
      <c r="J11" s="407">
        <v>2.6790000000000003</v>
      </c>
      <c r="K11" s="444">
        <v>2.6675187715665971</v>
      </c>
      <c r="L11" s="443">
        <v>3.4730556000000004</v>
      </c>
      <c r="M11" s="443">
        <v>3.4883142975776389</v>
      </c>
      <c r="N11" s="443">
        <v>5.0646494999999998</v>
      </c>
      <c r="O11" s="443">
        <v>5.063395214895329</v>
      </c>
      <c r="P11" s="411">
        <v>2441.87</v>
      </c>
      <c r="Q11" s="410">
        <v>1.7903890083871055E-2</v>
      </c>
      <c r="R11" s="415">
        <v>7.5358361774743976E-2</v>
      </c>
      <c r="S11" s="411">
        <v>336.12299999999999</v>
      </c>
      <c r="T11" s="410">
        <v>1.5462002084560611E-2</v>
      </c>
      <c r="U11" s="415">
        <v>0.11120918792398937</v>
      </c>
      <c r="V11" s="411">
        <v>371.46</v>
      </c>
      <c r="W11" s="410">
        <v>1.3442173010342673E-2</v>
      </c>
      <c r="X11" s="409">
        <v>0.13097938442520873</v>
      </c>
      <c r="Y11" s="411">
        <v>193.1</v>
      </c>
      <c r="Z11" s="410">
        <v>7.3030777256128943E-3</v>
      </c>
      <c r="AA11" s="409">
        <v>3.2068412613575736E-2</v>
      </c>
      <c r="AB11" s="408">
        <v>499710</v>
      </c>
      <c r="AC11" s="408">
        <v>2012677</v>
      </c>
      <c r="AD11" s="408">
        <v>308544</v>
      </c>
      <c r="AE11" s="408">
        <v>1213079</v>
      </c>
      <c r="AF11" s="407">
        <v>9.75</v>
      </c>
      <c r="AG11" s="407" t="s">
        <v>269</v>
      </c>
    </row>
    <row r="12" spans="1:33" s="425" customFormat="1" ht="15.75" customHeight="1">
      <c r="A12" s="423">
        <v>38504</v>
      </c>
      <c r="B12" s="422" t="s">
        <v>25</v>
      </c>
      <c r="C12" s="421">
        <v>129.1841</v>
      </c>
      <c r="D12" s="420">
        <v>4.3330821245722406E-2</v>
      </c>
      <c r="E12" s="420">
        <v>5.3556340856322882E-2</v>
      </c>
      <c r="F12" s="420">
        <v>4.4750252121500411E-2</v>
      </c>
      <c r="G12" s="420">
        <v>1.0352414719677627E-2</v>
      </c>
      <c r="H12" s="429">
        <v>0.19750000000000001</v>
      </c>
      <c r="I12" s="442">
        <v>0.19666666666666668</v>
      </c>
      <c r="J12" s="407">
        <v>2.3325</v>
      </c>
      <c r="K12" s="444">
        <v>2.4786309523809522</v>
      </c>
      <c r="L12" s="443">
        <v>2.8241909999999999</v>
      </c>
      <c r="M12" s="443">
        <v>3.0805251686507931</v>
      </c>
      <c r="N12" s="443">
        <v>4.1786737500000006</v>
      </c>
      <c r="O12" s="443">
        <v>4.5585328055555561</v>
      </c>
      <c r="P12" s="411">
        <v>2474.6799999999998</v>
      </c>
      <c r="Q12" s="410">
        <v>1.3436423724440649E-2</v>
      </c>
      <c r="R12" s="415">
        <v>7.2669189390688338E-2</v>
      </c>
      <c r="S12" s="411">
        <v>336.80099999999999</v>
      </c>
      <c r="T12" s="410">
        <v>2.0171187333208884E-3</v>
      </c>
      <c r="U12" s="415">
        <v>7.1185265521485741E-2</v>
      </c>
      <c r="V12" s="411">
        <v>368.37599999999998</v>
      </c>
      <c r="W12" s="410">
        <v>-8.3023744144726797E-3</v>
      </c>
      <c r="X12" s="409">
        <v>6.832629576353777E-2</v>
      </c>
      <c r="Y12" s="411">
        <v>193.7</v>
      </c>
      <c r="Z12" s="410">
        <v>3.1071983428274663E-3</v>
      </c>
      <c r="AA12" s="409">
        <v>2.541026998411855E-2</v>
      </c>
      <c r="AB12" s="408">
        <v>535557</v>
      </c>
      <c r="AC12" s="408">
        <v>2066439</v>
      </c>
      <c r="AD12" s="408">
        <v>321752</v>
      </c>
      <c r="AE12" s="408">
        <v>1249998</v>
      </c>
      <c r="AF12" s="407">
        <v>9.75</v>
      </c>
      <c r="AG12" s="407" t="s">
        <v>269</v>
      </c>
    </row>
    <row r="13" spans="1:33" s="425" customFormat="1" ht="15.75" customHeight="1">
      <c r="A13" s="423">
        <v>38596</v>
      </c>
      <c r="B13" s="422" t="s">
        <v>26</v>
      </c>
      <c r="C13" s="421">
        <v>130.84610000000001</v>
      </c>
      <c r="D13" s="420">
        <v>3.5644541153810883E-2</v>
      </c>
      <c r="E13" s="420">
        <v>4.2122699822467302E-2</v>
      </c>
      <c r="F13" s="420">
        <v>2.1150184179309583E-2</v>
      </c>
      <c r="G13" s="420">
        <v>-5.5502912842683161E-3</v>
      </c>
      <c r="H13" s="429">
        <v>0.19500000000000001</v>
      </c>
      <c r="I13" s="442">
        <v>0.19666666666666668</v>
      </c>
      <c r="J13" s="407">
        <v>2.2275</v>
      </c>
      <c r="K13" s="444">
        <v>2.343132527134701</v>
      </c>
      <c r="L13" s="443">
        <v>2.6787915</v>
      </c>
      <c r="M13" s="443">
        <v>2.8504207192593634</v>
      </c>
      <c r="N13" s="443">
        <v>3.9299782500000005</v>
      </c>
      <c r="O13" s="443">
        <v>4.16007559309252</v>
      </c>
      <c r="P13" s="411">
        <v>2493.79</v>
      </c>
      <c r="Q13" s="410">
        <v>7.7222105484346937E-3</v>
      </c>
      <c r="R13" s="415">
        <v>6.0366014405864199E-2</v>
      </c>
      <c r="S13" s="411">
        <v>331.69</v>
      </c>
      <c r="T13" s="410">
        <v>-1.5175133090459925E-2</v>
      </c>
      <c r="U13" s="415">
        <v>2.1681744396290226E-2</v>
      </c>
      <c r="V13" s="411">
        <v>359.96699999999998</v>
      </c>
      <c r="W13" s="410">
        <v>-2.2827220014333127E-2</v>
      </c>
      <c r="X13" s="409">
        <v>4.2965513200734495E-3</v>
      </c>
      <c r="Y13" s="411">
        <v>198.8</v>
      </c>
      <c r="Z13" s="410">
        <v>2.6329375322664106E-2</v>
      </c>
      <c r="AA13" s="409">
        <v>4.7418335089568053E-2</v>
      </c>
      <c r="AB13" s="408">
        <v>552859</v>
      </c>
      <c r="AC13" s="408">
        <v>2114046</v>
      </c>
      <c r="AD13" s="408">
        <v>332896</v>
      </c>
      <c r="AE13" s="408">
        <v>1281013</v>
      </c>
      <c r="AF13" s="407">
        <v>9.75</v>
      </c>
      <c r="AG13" s="407" t="s">
        <v>269</v>
      </c>
    </row>
    <row r="14" spans="1:33" s="432" customFormat="1" ht="15.75" customHeight="1">
      <c r="A14" s="405">
        <v>38687</v>
      </c>
      <c r="B14" s="404" t="s">
        <v>27</v>
      </c>
      <c r="C14" s="403">
        <v>130.13200000000001</v>
      </c>
      <c r="D14" s="402">
        <v>3.2021683160350811E-2</v>
      </c>
      <c r="E14" s="402">
        <v>3.2021683160350811E-2</v>
      </c>
      <c r="F14" s="402">
        <v>2.1506009389892444E-2</v>
      </c>
      <c r="G14" s="402">
        <v>1.2599870305586958E-2</v>
      </c>
      <c r="H14" s="441">
        <v>0.18</v>
      </c>
      <c r="I14" s="440">
        <v>0.185</v>
      </c>
      <c r="J14" s="433">
        <v>2.3355000000000001</v>
      </c>
      <c r="K14" s="439">
        <v>2.2511417027417031</v>
      </c>
      <c r="L14" s="438">
        <v>2.7673339500000003</v>
      </c>
      <c r="M14" s="438">
        <v>2.6735309242328045</v>
      </c>
      <c r="N14" s="438">
        <v>4.0240665</v>
      </c>
      <c r="O14" s="438">
        <v>3.9187124380759983</v>
      </c>
      <c r="P14" s="436">
        <v>2535.4</v>
      </c>
      <c r="Q14" s="435">
        <v>1.6685446649477242E-2</v>
      </c>
      <c r="R14" s="437">
        <v>5.6892268187350936E-2</v>
      </c>
      <c r="S14" s="436">
        <v>335.00599999999997</v>
      </c>
      <c r="T14" s="435">
        <v>9.9972866230515489E-3</v>
      </c>
      <c r="U14" s="437">
        <v>1.208743070346352E-2</v>
      </c>
      <c r="V14" s="436">
        <v>363.02800000000002</v>
      </c>
      <c r="W14" s="435">
        <v>8.5035572705276508E-3</v>
      </c>
      <c r="X14" s="434">
        <v>-9.5625769030346364E-3</v>
      </c>
      <c r="Y14" s="436">
        <v>198.1</v>
      </c>
      <c r="Z14" s="435">
        <v>-3.5211267605634866E-3</v>
      </c>
      <c r="AA14" s="434">
        <v>3.3385498174230532E-2</v>
      </c>
      <c r="AB14" s="431">
        <v>582458</v>
      </c>
      <c r="AC14" s="431">
        <v>2170584</v>
      </c>
      <c r="AD14" s="431">
        <v>350104</v>
      </c>
      <c r="AE14" s="431">
        <v>1313296</v>
      </c>
      <c r="AF14" s="433">
        <v>9.75</v>
      </c>
      <c r="AG14" s="433" t="s">
        <v>269</v>
      </c>
    </row>
    <row r="15" spans="1:33" s="425" customFormat="1" ht="15.75" customHeight="1">
      <c r="A15" s="423">
        <v>38777</v>
      </c>
      <c r="B15" s="422" t="s">
        <v>28</v>
      </c>
      <c r="C15" s="421">
        <v>128.17740000000001</v>
      </c>
      <c r="D15" s="420">
        <v>4.2790419931385104E-2</v>
      </c>
      <c r="E15" s="420">
        <v>3.2350142910718249E-2</v>
      </c>
      <c r="F15" s="420">
        <v>4.2790419931385104E-2</v>
      </c>
      <c r="G15" s="420">
        <v>1.6300596220669927E-2</v>
      </c>
      <c r="H15" s="429">
        <v>0.16500000000000001</v>
      </c>
      <c r="I15" s="442">
        <v>0.17</v>
      </c>
      <c r="J15" s="407">
        <v>2.1640000000000001</v>
      </c>
      <c r="K15" s="427">
        <v>2.1931467654808956</v>
      </c>
      <c r="L15" s="426">
        <v>2.6223352000000002</v>
      </c>
      <c r="M15" s="426">
        <v>2.6460315725527006</v>
      </c>
      <c r="N15" s="426">
        <v>3.759300800000001</v>
      </c>
      <c r="O15" s="426">
        <v>3.8527009229202895</v>
      </c>
      <c r="P15" s="411">
        <v>2571.83</v>
      </c>
      <c r="Q15" s="410">
        <v>1.4368541453025019E-2</v>
      </c>
      <c r="R15" s="415">
        <v>5.3221506468403401E-2</v>
      </c>
      <c r="S15" s="411">
        <v>337.339</v>
      </c>
      <c r="T15" s="410">
        <v>6.9640543751456896E-3</v>
      </c>
      <c r="U15" s="415">
        <v>3.6177232739205145E-3</v>
      </c>
      <c r="V15" s="411">
        <v>365.05799999999999</v>
      </c>
      <c r="W15" s="410">
        <v>5.5918551737055289E-3</v>
      </c>
      <c r="X15" s="409">
        <v>-1.7234695525763177E-2</v>
      </c>
      <c r="Y15" s="411">
        <v>199.7</v>
      </c>
      <c r="Z15" s="410">
        <v>8.0767289247853924E-3</v>
      </c>
      <c r="AA15" s="409">
        <v>3.4179181771103018E-2</v>
      </c>
      <c r="AB15" s="408">
        <v>554270</v>
      </c>
      <c r="AC15" s="408">
        <v>2225144</v>
      </c>
      <c r="AD15" s="408">
        <v>345002</v>
      </c>
      <c r="AE15" s="408">
        <v>1349754</v>
      </c>
      <c r="AF15" s="407">
        <v>9</v>
      </c>
      <c r="AG15" s="407" t="s">
        <v>269</v>
      </c>
    </row>
    <row r="16" spans="1:33" s="425" customFormat="1" ht="15.75" customHeight="1">
      <c r="A16" s="423">
        <v>38869</v>
      </c>
      <c r="B16" s="422" t="s">
        <v>29</v>
      </c>
      <c r="C16" s="421">
        <v>132.1337</v>
      </c>
      <c r="D16" s="420">
        <v>3.2563432708532902E-2</v>
      </c>
      <c r="E16" s="420">
        <v>2.6907584873316237E-2</v>
      </c>
      <c r="F16" s="420">
        <v>2.2832531248040633E-2</v>
      </c>
      <c r="G16" s="420">
        <v>2.9752308997190724E-3</v>
      </c>
      <c r="H16" s="429">
        <v>0.1525</v>
      </c>
      <c r="I16" s="442">
        <v>0.15416666666666667</v>
      </c>
      <c r="J16" s="407">
        <v>2.165</v>
      </c>
      <c r="K16" s="427">
        <v>2.1843735968379447</v>
      </c>
      <c r="L16" s="426">
        <v>2.7692515000000002</v>
      </c>
      <c r="M16" s="426">
        <v>2.7840569616231887</v>
      </c>
      <c r="N16" s="426">
        <v>4.0015695000000004</v>
      </c>
      <c r="O16" s="426">
        <v>4.036722406956522</v>
      </c>
      <c r="P16" s="411">
        <v>2574.39</v>
      </c>
      <c r="Q16" s="410">
        <v>9.9540016253008012E-4</v>
      </c>
      <c r="R16" s="415">
        <v>4.0292078167682321E-2</v>
      </c>
      <c r="S16" s="411">
        <v>339.71199999999999</v>
      </c>
      <c r="T16" s="410">
        <v>7.0344668123163423E-3</v>
      </c>
      <c r="U16" s="415">
        <v>8.643085976585585E-3</v>
      </c>
      <c r="V16" s="411">
        <v>367.85199999999998</v>
      </c>
      <c r="W16" s="410">
        <v>7.6535783354974019E-3</v>
      </c>
      <c r="X16" s="409">
        <v>-1.4224596607813611E-3</v>
      </c>
      <c r="Y16" s="411">
        <v>201.8</v>
      </c>
      <c r="Z16" s="410">
        <v>1.0515773660490835E-2</v>
      </c>
      <c r="AA16" s="409">
        <v>4.1817243159525175E-2</v>
      </c>
      <c r="AB16" s="408">
        <v>581977</v>
      </c>
      <c r="AC16" s="408">
        <v>2271564</v>
      </c>
      <c r="AD16" s="408">
        <v>355817</v>
      </c>
      <c r="AE16" s="408">
        <v>1383819</v>
      </c>
      <c r="AF16" s="407">
        <v>8.15</v>
      </c>
      <c r="AG16" s="407" t="s">
        <v>269</v>
      </c>
    </row>
    <row r="17" spans="1:33" s="425" customFormat="1" ht="15.75" customHeight="1">
      <c r="A17" s="423">
        <v>38961</v>
      </c>
      <c r="B17" s="422" t="s">
        <v>30</v>
      </c>
      <c r="C17" s="421">
        <v>136.72470000000001</v>
      </c>
      <c r="D17" s="420">
        <v>3.6788033045748625E-2</v>
      </c>
      <c r="E17" s="420">
        <v>3.2973298987616362E-2</v>
      </c>
      <c r="F17" s="420">
        <v>4.4927590505181358E-2</v>
      </c>
      <c r="G17" s="420">
        <v>1.6713424845143932E-2</v>
      </c>
      <c r="H17" s="429">
        <v>0.14249999999999999</v>
      </c>
      <c r="I17" s="442">
        <v>0.14416666666666667</v>
      </c>
      <c r="J17" s="407">
        <v>2.169</v>
      </c>
      <c r="K17" s="427">
        <v>2.1713621118012423</v>
      </c>
      <c r="L17" s="426">
        <v>2.7489906000000004</v>
      </c>
      <c r="M17" s="426">
        <v>2.7687762074948243</v>
      </c>
      <c r="N17" s="426">
        <v>4.0605849000000003</v>
      </c>
      <c r="O17" s="426">
        <v>4.085417813354038</v>
      </c>
      <c r="P17" s="411">
        <v>2585.9899999999998</v>
      </c>
      <c r="Q17" s="410">
        <v>4.5059217911815885E-3</v>
      </c>
      <c r="R17" s="415">
        <v>3.6971838045705363E-2</v>
      </c>
      <c r="S17" s="411">
        <v>342.56099999999998</v>
      </c>
      <c r="T17" s="410">
        <v>8.3865156367746163E-3</v>
      </c>
      <c r="U17" s="415">
        <v>3.2774578672857047E-2</v>
      </c>
      <c r="V17" s="411">
        <v>371.69799999999998</v>
      </c>
      <c r="W17" s="410">
        <v>1.0455291802137889E-2</v>
      </c>
      <c r="X17" s="409">
        <v>3.2589098445135134E-2</v>
      </c>
      <c r="Y17" s="411">
        <v>202.8</v>
      </c>
      <c r="Z17" s="410">
        <v>4.9554013875123815E-3</v>
      </c>
      <c r="AA17" s="409">
        <v>2.0120724346076369E-2</v>
      </c>
      <c r="AB17" s="408">
        <v>617848</v>
      </c>
      <c r="AC17" s="408">
        <v>2336553</v>
      </c>
      <c r="AD17" s="408">
        <v>368734</v>
      </c>
      <c r="AE17" s="408">
        <v>1419657</v>
      </c>
      <c r="AF17" s="407">
        <v>7.5</v>
      </c>
      <c r="AG17" s="407" t="s">
        <v>269</v>
      </c>
    </row>
    <row r="18" spans="1:33" s="432" customFormat="1" ht="15.75" customHeight="1">
      <c r="A18" s="405">
        <v>39052</v>
      </c>
      <c r="B18" s="404" t="s">
        <v>31</v>
      </c>
      <c r="C18" s="403">
        <v>136.37209999999999</v>
      </c>
      <c r="D18" s="402">
        <v>3.9619560228338679E-2</v>
      </c>
      <c r="E18" s="402">
        <v>3.9619560228338679E-2</v>
      </c>
      <c r="F18" s="402">
        <v>4.7952079427043159E-2</v>
      </c>
      <c r="G18" s="402">
        <v>1.1705841446079335E-2</v>
      </c>
      <c r="H18" s="441">
        <v>0.13250000000000001</v>
      </c>
      <c r="I18" s="440">
        <v>0.13416666666666666</v>
      </c>
      <c r="J18" s="433">
        <v>2.1364000000000001</v>
      </c>
      <c r="K18" s="439">
        <v>2.1513093939393939</v>
      </c>
      <c r="L18" s="438">
        <v>2.8194070800000004</v>
      </c>
      <c r="M18" s="438">
        <v>2.811115985060606</v>
      </c>
      <c r="N18" s="438">
        <v>4.1847803200000007</v>
      </c>
      <c r="O18" s="438">
        <v>4.1822171721313133</v>
      </c>
      <c r="P18" s="436">
        <v>2615.0500000000002</v>
      </c>
      <c r="Q18" s="435">
        <v>1.1237475782969186E-2</v>
      </c>
      <c r="R18" s="437">
        <v>3.1415161315768714E-2</v>
      </c>
      <c r="S18" s="436">
        <v>347.84199999999998</v>
      </c>
      <c r="T18" s="435">
        <v>1.5416232437434507E-2</v>
      </c>
      <c r="U18" s="437">
        <v>3.8315731658537411E-2</v>
      </c>
      <c r="V18" s="436">
        <v>379</v>
      </c>
      <c r="W18" s="435">
        <v>1.964498060253228E-2</v>
      </c>
      <c r="X18" s="434">
        <v>4.3996606322377341E-2</v>
      </c>
      <c r="Y18" s="436">
        <v>203.1</v>
      </c>
      <c r="Z18" s="435">
        <v>1.4792899408282434E-3</v>
      </c>
      <c r="AA18" s="434">
        <v>2.5239777889954462E-2</v>
      </c>
      <c r="AB18" s="431">
        <v>655355</v>
      </c>
      <c r="AC18" s="431">
        <v>2409450</v>
      </c>
      <c r="AD18" s="431">
        <v>386663</v>
      </c>
      <c r="AE18" s="431">
        <v>1456216</v>
      </c>
      <c r="AF18" s="433">
        <v>6.85</v>
      </c>
      <c r="AG18" s="433" t="s">
        <v>269</v>
      </c>
    </row>
    <row r="19" spans="1:33" s="425" customFormat="1" ht="15.75" customHeight="1">
      <c r="A19" s="423">
        <v>39142</v>
      </c>
      <c r="B19" s="422" t="s">
        <v>32</v>
      </c>
      <c r="C19" s="421">
        <v>134.83590000000001</v>
      </c>
      <c r="D19" s="420">
        <v>5.1947535212915952E-2</v>
      </c>
      <c r="E19" s="420">
        <v>4.1916149180961648E-2</v>
      </c>
      <c r="F19" s="420">
        <v>5.1947535212915952E-2</v>
      </c>
      <c r="G19" s="420">
        <v>1.8857577786784763E-2</v>
      </c>
      <c r="H19" s="429">
        <v>0.1275</v>
      </c>
      <c r="I19" s="442">
        <v>0.12916666666666665</v>
      </c>
      <c r="J19" s="407">
        <v>2.0594000000000001</v>
      </c>
      <c r="K19" s="427">
        <v>2.1071361244019138</v>
      </c>
      <c r="L19" s="426">
        <v>2.75012276</v>
      </c>
      <c r="M19" s="426">
        <v>2.7824732522727271</v>
      </c>
      <c r="N19" s="426">
        <v>4.05248732</v>
      </c>
      <c r="O19" s="426">
        <v>4.142067717607655</v>
      </c>
      <c r="P19" s="411">
        <v>2647.88</v>
      </c>
      <c r="Q19" s="410">
        <v>1.255425326475601E-2</v>
      </c>
      <c r="R19" s="415">
        <v>2.9570383734539352E-2</v>
      </c>
      <c r="S19" s="411">
        <v>351.71699999999998</v>
      </c>
      <c r="T19" s="410">
        <v>1.1140115339723256E-2</v>
      </c>
      <c r="U19" s="415">
        <v>4.2621813665185471E-2</v>
      </c>
      <c r="V19" s="411">
        <v>382.52</v>
      </c>
      <c r="W19" s="410">
        <v>9.28759894459108E-3</v>
      </c>
      <c r="X19" s="409">
        <v>4.7833494951487143E-2</v>
      </c>
      <c r="Y19" s="411">
        <v>205.28800000000001</v>
      </c>
      <c r="Z19" s="410">
        <v>1.0773018217626884E-2</v>
      </c>
      <c r="AA19" s="409">
        <v>2.7981972959439272E-2</v>
      </c>
      <c r="AB19" s="408">
        <v>631423</v>
      </c>
      <c r="AC19" s="408">
        <v>2486603</v>
      </c>
      <c r="AD19" s="408">
        <v>384999</v>
      </c>
      <c r="AE19" s="408">
        <v>1496213</v>
      </c>
      <c r="AF19" s="407">
        <v>6.5</v>
      </c>
      <c r="AG19" s="407" t="s">
        <v>269</v>
      </c>
    </row>
    <row r="20" spans="1:33" s="425" customFormat="1" ht="15.75" customHeight="1">
      <c r="A20" s="423">
        <v>39234</v>
      </c>
      <c r="B20" s="422" t="s">
        <v>33</v>
      </c>
      <c r="C20" s="421">
        <v>140.77170000000001</v>
      </c>
      <c r="D20" s="420">
        <v>5.8762380858903285E-2</v>
      </c>
      <c r="E20" s="420">
        <v>5.259115285718563E-2</v>
      </c>
      <c r="F20" s="420">
        <v>6.5373178833257661E-2</v>
      </c>
      <c r="G20" s="420">
        <v>1.6735103658172656E-2</v>
      </c>
      <c r="H20" s="429">
        <v>0.12</v>
      </c>
      <c r="I20" s="442">
        <v>0.12333333333333334</v>
      </c>
      <c r="J20" s="407">
        <v>1.929</v>
      </c>
      <c r="K20" s="427">
        <v>1.9817512193362192</v>
      </c>
      <c r="L20" s="426">
        <v>2.6120589000000001</v>
      </c>
      <c r="M20" s="426">
        <v>2.6847444352087537</v>
      </c>
      <c r="N20" s="426">
        <v>3.8747823000000006</v>
      </c>
      <c r="O20" s="426">
        <v>3.9555754337950941</v>
      </c>
      <c r="P20" s="411">
        <v>2669.38</v>
      </c>
      <c r="Q20" s="410">
        <v>8.1197033098177052E-3</v>
      </c>
      <c r="R20" s="415">
        <v>3.6898061288305195E-2</v>
      </c>
      <c r="S20" s="411">
        <v>352.93599999999998</v>
      </c>
      <c r="T20" s="410">
        <v>3.4658546501875609E-3</v>
      </c>
      <c r="U20" s="415">
        <v>3.8927091183119877E-2</v>
      </c>
      <c r="V20" s="411">
        <v>381.65199999999999</v>
      </c>
      <c r="W20" s="410">
        <v>-2.2691623967374674E-3</v>
      </c>
      <c r="X20" s="409">
        <v>3.7515087589574003E-2</v>
      </c>
      <c r="Y20" s="411">
        <v>207.23400000000001</v>
      </c>
      <c r="Z20" s="410">
        <v>9.4793655742175797E-3</v>
      </c>
      <c r="AA20" s="409">
        <v>2.692765113974227E-2</v>
      </c>
      <c r="AB20" s="408">
        <v>670655</v>
      </c>
      <c r="AC20" s="408">
        <v>2575281</v>
      </c>
      <c r="AD20" s="408">
        <v>400751</v>
      </c>
      <c r="AE20" s="408">
        <v>1541147</v>
      </c>
      <c r="AF20" s="407">
        <v>6.5</v>
      </c>
      <c r="AG20" s="407" t="s">
        <v>269</v>
      </c>
    </row>
    <row r="21" spans="1:33" s="425" customFormat="1" ht="15.75" customHeight="1">
      <c r="A21" s="423">
        <v>39326</v>
      </c>
      <c r="B21" s="422" t="s">
        <v>34</v>
      </c>
      <c r="C21" s="421">
        <v>144.7508</v>
      </c>
      <c r="D21" s="420">
        <v>5.8741806154507969E-2</v>
      </c>
      <c r="E21" s="420">
        <v>5.6078349246672543E-2</v>
      </c>
      <c r="F21" s="420">
        <v>5.8702633832804052E-2</v>
      </c>
      <c r="G21" s="420">
        <v>1.0324557629482589E-2</v>
      </c>
      <c r="H21" s="429">
        <v>0.1125</v>
      </c>
      <c r="I21" s="442">
        <v>0.11416666666666667</v>
      </c>
      <c r="J21" s="407">
        <v>1.8336000000000001</v>
      </c>
      <c r="K21" s="427">
        <v>1.9147071319603357</v>
      </c>
      <c r="L21" s="426">
        <v>2.6159971200000003</v>
      </c>
      <c r="M21" s="426">
        <v>2.6538479084680908</v>
      </c>
      <c r="N21" s="426">
        <v>3.7539292799999999</v>
      </c>
      <c r="O21" s="426">
        <v>3.8904934214302056</v>
      </c>
      <c r="P21" s="411">
        <v>2693.21</v>
      </c>
      <c r="Q21" s="410">
        <v>8.9271666079764334E-3</v>
      </c>
      <c r="R21" s="415">
        <v>4.1461877269440395E-2</v>
      </c>
      <c r="S21" s="411">
        <v>361.99700000000001</v>
      </c>
      <c r="T21" s="410">
        <v>2.5673209873744884E-2</v>
      </c>
      <c r="U21" s="415">
        <v>5.6737340210940568E-2</v>
      </c>
      <c r="V21" s="411">
        <v>394.79599999999999</v>
      </c>
      <c r="W21" s="410">
        <v>3.4439751396560192E-2</v>
      </c>
      <c r="X21" s="409">
        <v>6.2141846337618212E-2</v>
      </c>
      <c r="Y21" s="411">
        <v>208.547</v>
      </c>
      <c r="Z21" s="410">
        <v>6.3358329231688604E-3</v>
      </c>
      <c r="AA21" s="409">
        <v>2.8338264299802685E-2</v>
      </c>
      <c r="AB21" s="408">
        <v>691846</v>
      </c>
      <c r="AC21" s="408">
        <v>2649279</v>
      </c>
      <c r="AD21" s="408">
        <v>410354</v>
      </c>
      <c r="AE21" s="408">
        <v>1582767</v>
      </c>
      <c r="AF21" s="407">
        <v>6.25</v>
      </c>
      <c r="AG21" s="407" t="s">
        <v>269</v>
      </c>
    </row>
    <row r="22" spans="1:33" s="432" customFormat="1" ht="15.75" customHeight="1">
      <c r="A22" s="405">
        <v>39417</v>
      </c>
      <c r="B22" s="404" t="s">
        <v>35</v>
      </c>
      <c r="C22" s="403">
        <v>145.42679999999999</v>
      </c>
      <c r="D22" s="402">
        <v>6.0698951027909676E-2</v>
      </c>
      <c r="E22" s="402">
        <v>6.0698951027909676E-2</v>
      </c>
      <c r="F22" s="402">
        <v>6.6397012292103819E-2</v>
      </c>
      <c r="G22" s="402">
        <v>1.5215101041743173E-2</v>
      </c>
      <c r="H22" s="441">
        <v>0.1125</v>
      </c>
      <c r="I22" s="440">
        <v>0.1125</v>
      </c>
      <c r="J22" s="433">
        <v>1.78</v>
      </c>
      <c r="K22" s="439">
        <v>1.7852805627705628</v>
      </c>
      <c r="L22" s="438">
        <v>2.5968420000000001</v>
      </c>
      <c r="M22" s="438">
        <v>2.6010942706046181</v>
      </c>
      <c r="N22" s="438">
        <v>3.5332999999999997</v>
      </c>
      <c r="O22" s="438">
        <v>3.6426269509249645</v>
      </c>
      <c r="P22" s="436">
        <v>2731.62</v>
      </c>
      <c r="Q22" s="435">
        <v>1.4261791690955983E-2</v>
      </c>
      <c r="R22" s="437">
        <v>4.4576585533737223E-2</v>
      </c>
      <c r="S22" s="436">
        <v>374.815</v>
      </c>
      <c r="T22" s="435">
        <v>3.5409133224860945E-2</v>
      </c>
      <c r="U22" s="437">
        <v>7.7543827369897844E-2</v>
      </c>
      <c r="V22" s="436">
        <v>413.83800000000002</v>
      </c>
      <c r="W22" s="435">
        <v>4.8232504888600758E-2</v>
      </c>
      <c r="X22" s="434">
        <v>9.1920844327176843E-2</v>
      </c>
      <c r="Y22" s="436">
        <v>211.44499999999999</v>
      </c>
      <c r="Z22" s="435">
        <v>1.3896148110497775E-2</v>
      </c>
      <c r="AA22" s="434">
        <v>4.1088133924175319E-2</v>
      </c>
      <c r="AB22" s="431">
        <v>726339</v>
      </c>
      <c r="AC22" s="431">
        <v>2720263</v>
      </c>
      <c r="AD22" s="431">
        <v>432652</v>
      </c>
      <c r="AE22" s="431">
        <v>1628756</v>
      </c>
      <c r="AF22" s="433">
        <v>6.25</v>
      </c>
      <c r="AG22" s="433" t="s">
        <v>269</v>
      </c>
    </row>
    <row r="23" spans="1:33" s="425" customFormat="1" ht="15.75" customHeight="1">
      <c r="A23" s="423">
        <v>39508</v>
      </c>
      <c r="B23" s="422" t="s">
        <v>36</v>
      </c>
      <c r="C23" s="421">
        <v>143.13820000000001</v>
      </c>
      <c r="D23" s="420">
        <v>6.1573364363644911E-2</v>
      </c>
      <c r="E23" s="420">
        <v>6.2994291072356878E-2</v>
      </c>
      <c r="F23" s="420">
        <v>6.1573364363644911E-2</v>
      </c>
      <c r="G23" s="420">
        <v>1.271449658069157E-2</v>
      </c>
      <c r="H23" s="429">
        <v>0.1125</v>
      </c>
      <c r="I23" s="442">
        <v>0.1125</v>
      </c>
      <c r="J23" s="407">
        <v>1.7519</v>
      </c>
      <c r="K23" s="427">
        <v>1.7372341991341991</v>
      </c>
      <c r="L23" s="426">
        <v>2.7658997199999997</v>
      </c>
      <c r="M23" s="426">
        <v>2.6537989625974023</v>
      </c>
      <c r="N23" s="426">
        <v>3.4752440300000003</v>
      </c>
      <c r="O23" s="426">
        <v>3.4513052756132763</v>
      </c>
      <c r="P23" s="411">
        <v>2773.08</v>
      </c>
      <c r="Q23" s="410">
        <v>1.5177806576317288E-2</v>
      </c>
      <c r="R23" s="415">
        <v>4.7283109506472965E-2</v>
      </c>
      <c r="S23" s="411">
        <v>383.73099999999999</v>
      </c>
      <c r="T23" s="410">
        <v>2.3787735282739586E-2</v>
      </c>
      <c r="U23" s="415">
        <v>9.1022043290486465E-2</v>
      </c>
      <c r="V23" s="411">
        <v>425.69200000000001</v>
      </c>
      <c r="W23" s="410">
        <v>2.8644058786288396E-2</v>
      </c>
      <c r="X23" s="409">
        <v>0.11286207257136893</v>
      </c>
      <c r="Y23" s="411">
        <v>213.44800000000001</v>
      </c>
      <c r="Z23" s="410">
        <v>9.4729125777388568E-3</v>
      </c>
      <c r="AA23" s="409">
        <v>3.9749035501344343E-2</v>
      </c>
      <c r="AB23" s="408">
        <v>712055</v>
      </c>
      <c r="AC23" s="408">
        <v>2800895</v>
      </c>
      <c r="AD23" s="408">
        <v>433753</v>
      </c>
      <c r="AE23" s="408">
        <v>1677510</v>
      </c>
      <c r="AF23" s="407">
        <v>6.25</v>
      </c>
      <c r="AG23" s="407" t="s">
        <v>269</v>
      </c>
    </row>
    <row r="24" spans="1:33" s="425" customFormat="1" ht="15.75" customHeight="1">
      <c r="A24" s="423">
        <v>39600</v>
      </c>
      <c r="B24" s="422" t="s">
        <v>37</v>
      </c>
      <c r="C24" s="421">
        <v>149.69110000000001</v>
      </c>
      <c r="D24" s="420">
        <v>6.2486302990192977E-2</v>
      </c>
      <c r="E24" s="420">
        <v>6.2515445474831122E-2</v>
      </c>
      <c r="F24" s="420">
        <v>6.3360746513681399E-2</v>
      </c>
      <c r="G24" s="420">
        <v>1.9982626099835477E-2</v>
      </c>
      <c r="H24" s="429">
        <v>0.1225</v>
      </c>
      <c r="I24" s="442">
        <v>0.11916666666666666</v>
      </c>
      <c r="J24" s="407">
        <v>1.6036999999999999</v>
      </c>
      <c r="K24" s="427">
        <v>1.6544715728715726</v>
      </c>
      <c r="L24" s="426">
        <v>2.5266293499999999</v>
      </c>
      <c r="M24" s="426">
        <v>2.5882001795478593</v>
      </c>
      <c r="N24" s="426">
        <v>3.1950515099999994</v>
      </c>
      <c r="O24" s="426">
        <v>3.2877107605579594</v>
      </c>
      <c r="P24" s="411">
        <v>2831.16</v>
      </c>
      <c r="Q24" s="410">
        <v>2.0944220866329077E-2</v>
      </c>
      <c r="R24" s="415">
        <v>6.0605833564348233E-2</v>
      </c>
      <c r="S24" s="411">
        <v>400.38200000000001</v>
      </c>
      <c r="T24" s="410">
        <v>4.3392376430364088E-2</v>
      </c>
      <c r="U24" s="415">
        <v>0.1344323050071401</v>
      </c>
      <c r="V24" s="411">
        <v>446.99700000000001</v>
      </c>
      <c r="W24" s="410">
        <v>5.0047921971754228E-2</v>
      </c>
      <c r="X24" s="409">
        <v>0.17121618647354131</v>
      </c>
      <c r="Y24" s="411">
        <v>217.46299999999999</v>
      </c>
      <c r="Z24" s="410">
        <v>1.8810202016416033E-2</v>
      </c>
      <c r="AA24" s="409">
        <v>4.9359661059478643E-2</v>
      </c>
      <c r="AB24" s="408">
        <v>769525</v>
      </c>
      <c r="AC24" s="408">
        <v>2899765</v>
      </c>
      <c r="AD24" s="408">
        <v>456473</v>
      </c>
      <c r="AE24" s="408">
        <v>1733232</v>
      </c>
      <c r="AF24" s="407">
        <v>6.25</v>
      </c>
      <c r="AG24" s="407" t="s">
        <v>269</v>
      </c>
    </row>
    <row r="25" spans="1:33" s="425" customFormat="1" ht="15.75" customHeight="1">
      <c r="A25" s="423">
        <v>39692</v>
      </c>
      <c r="B25" s="422" t="s">
        <v>38</v>
      </c>
      <c r="C25" s="421">
        <v>154.85560000000001</v>
      </c>
      <c r="D25" s="420">
        <v>6.5007622067264403E-2</v>
      </c>
      <c r="E25" s="420">
        <v>6.5347955608683339E-2</v>
      </c>
      <c r="F25" s="420">
        <v>6.9808249764422792E-2</v>
      </c>
      <c r="G25" s="420">
        <v>1.6494451123010068E-2</v>
      </c>
      <c r="H25" s="429">
        <v>0.13750000000000001</v>
      </c>
      <c r="I25" s="442">
        <v>0.13250000000000001</v>
      </c>
      <c r="J25" s="407">
        <v>1.9045999999999998</v>
      </c>
      <c r="K25" s="427">
        <v>1.6677832549093419</v>
      </c>
      <c r="L25" s="426">
        <v>2.68396232</v>
      </c>
      <c r="M25" s="426">
        <v>2.4665402484605892</v>
      </c>
      <c r="N25" s="426">
        <v>3.3911402999999996</v>
      </c>
      <c r="O25" s="426">
        <v>3.1052456423157038</v>
      </c>
      <c r="P25" s="411">
        <v>2861.55</v>
      </c>
      <c r="Q25" s="410">
        <v>1.0734116051371201E-2</v>
      </c>
      <c r="R25" s="415">
        <v>6.2505337496890467E-2</v>
      </c>
      <c r="S25" s="411">
        <v>406.55700000000002</v>
      </c>
      <c r="T25" s="410">
        <v>1.5422771253452927E-2</v>
      </c>
      <c r="U25" s="415">
        <v>0.12309494277576881</v>
      </c>
      <c r="V25" s="411">
        <v>453.642</v>
      </c>
      <c r="W25" s="410">
        <v>1.4865871583030765E-2</v>
      </c>
      <c r="X25" s="409">
        <v>0.14905419507796425</v>
      </c>
      <c r="Y25" s="411">
        <v>218.87700000000001</v>
      </c>
      <c r="Z25" s="410">
        <v>6.5022555561176087E-3</v>
      </c>
      <c r="AA25" s="409">
        <v>4.9533198751360752E-2</v>
      </c>
      <c r="AB25" s="408">
        <v>812603</v>
      </c>
      <c r="AC25" s="408">
        <v>3020522</v>
      </c>
      <c r="AD25" s="408">
        <v>480468</v>
      </c>
      <c r="AE25" s="408">
        <v>1803346</v>
      </c>
      <c r="AF25" s="407">
        <v>6.25</v>
      </c>
      <c r="AG25" s="407" t="s">
        <v>269</v>
      </c>
    </row>
    <row r="26" spans="1:33" s="432" customFormat="1" ht="15.75" customHeight="1">
      <c r="A26" s="405">
        <v>39783</v>
      </c>
      <c r="B26" s="404" t="s">
        <v>39</v>
      </c>
      <c r="C26" s="403">
        <v>146.92240000000001</v>
      </c>
      <c r="D26" s="402">
        <v>5.0941770834585176E-2</v>
      </c>
      <c r="E26" s="402">
        <v>5.0941770834585176E-2</v>
      </c>
      <c r="F26" s="402">
        <v>1.0284211713384561E-2</v>
      </c>
      <c r="G26" s="402">
        <v>-3.7703932377222471E-2</v>
      </c>
      <c r="H26" s="441">
        <v>0.13750000000000001</v>
      </c>
      <c r="I26" s="440">
        <v>0.13750000000000001</v>
      </c>
      <c r="J26" s="433">
        <v>2.3144999999999998</v>
      </c>
      <c r="K26" s="439">
        <v>2.2846128326745716</v>
      </c>
      <c r="L26" s="438">
        <v>3.2335879499999995</v>
      </c>
      <c r="M26" s="438">
        <v>2.9995443417795342</v>
      </c>
      <c r="N26" s="438">
        <v>3.3775498499999999</v>
      </c>
      <c r="O26" s="438">
        <v>3.5065760831111112</v>
      </c>
      <c r="P26" s="436">
        <v>2892.86</v>
      </c>
      <c r="Q26" s="435">
        <v>1.0941622547220975E-2</v>
      </c>
      <c r="R26" s="437">
        <v>5.9027243906546456E-2</v>
      </c>
      <c r="S26" s="436">
        <v>411.57499999999999</v>
      </c>
      <c r="T26" s="435">
        <v>1.2342672737156057E-2</v>
      </c>
      <c r="U26" s="437">
        <v>9.8075050358176666E-2</v>
      </c>
      <c r="V26" s="436">
        <v>458.70400000000001</v>
      </c>
      <c r="W26" s="435">
        <v>1.1158578791205409E-2</v>
      </c>
      <c r="X26" s="434">
        <v>0.10841440370386479</v>
      </c>
      <c r="Y26" s="436">
        <v>211.398</v>
      </c>
      <c r="Z26" s="435">
        <v>-3.41698762318563E-2</v>
      </c>
      <c r="AA26" s="434">
        <v>-2.2228002553859039E-4</v>
      </c>
      <c r="AB26" s="431">
        <v>815620</v>
      </c>
      <c r="AC26" s="431">
        <v>3109803</v>
      </c>
      <c r="AD26" s="431">
        <v>486816</v>
      </c>
      <c r="AE26" s="431">
        <v>1857510</v>
      </c>
      <c r="AF26" s="433">
        <v>6.25</v>
      </c>
      <c r="AG26" s="433" t="s">
        <v>269</v>
      </c>
    </row>
    <row r="27" spans="1:33" s="425" customFormat="1" ht="15.75" customHeight="1">
      <c r="A27" s="423">
        <v>39873</v>
      </c>
      <c r="B27" s="422" t="s">
        <v>40</v>
      </c>
      <c r="C27" s="421">
        <v>139.66560000000001</v>
      </c>
      <c r="D27" s="420">
        <v>-2.4260469951417618E-2</v>
      </c>
      <c r="E27" s="420">
        <v>2.9694428114181326E-2</v>
      </c>
      <c r="F27" s="420">
        <v>-2.4260469951417618E-2</v>
      </c>
      <c r="G27" s="420">
        <v>-1.4429733715876969E-2</v>
      </c>
      <c r="H27" s="429">
        <v>0.1125</v>
      </c>
      <c r="I27" s="442">
        <v>0.1225</v>
      </c>
      <c r="J27" s="407">
        <v>2.3228</v>
      </c>
      <c r="K27" s="427">
        <v>2.3158153823953831</v>
      </c>
      <c r="L27" s="426">
        <v>3.0777099999999997</v>
      </c>
      <c r="M27" s="426">
        <v>2.9898720463645989</v>
      </c>
      <c r="N27" s="426">
        <v>3.3269464400000004</v>
      </c>
      <c r="O27" s="426">
        <v>3.3333074675738339</v>
      </c>
      <c r="P27" s="411">
        <v>2928.57</v>
      </c>
      <c r="Q27" s="410">
        <v>1.2344185339076219E-2</v>
      </c>
      <c r="R27" s="415">
        <v>5.6071227660219103E-2</v>
      </c>
      <c r="S27" s="411">
        <v>407.80799999999999</v>
      </c>
      <c r="T27" s="410">
        <v>-9.1526453258822249E-3</v>
      </c>
      <c r="U27" s="415">
        <v>6.2744474644998771E-2</v>
      </c>
      <c r="V27" s="411">
        <v>449.61200000000002</v>
      </c>
      <c r="W27" s="410">
        <v>-1.9821061076424007E-2</v>
      </c>
      <c r="X27" s="409">
        <v>5.6190860998092562E-2</v>
      </c>
      <c r="Y27" s="411">
        <v>212.495</v>
      </c>
      <c r="Z27" s="410">
        <v>5.1892638530166568E-3</v>
      </c>
      <c r="AA27" s="409">
        <v>-4.4647876766238381E-3</v>
      </c>
      <c r="AB27" s="408">
        <v>756127</v>
      </c>
      <c r="AC27" s="408">
        <v>3153875</v>
      </c>
      <c r="AD27" s="408">
        <v>474264</v>
      </c>
      <c r="AE27" s="408">
        <v>1898021</v>
      </c>
      <c r="AF27" s="407">
        <v>6.25</v>
      </c>
      <c r="AG27" s="407" t="s">
        <v>269</v>
      </c>
    </row>
    <row r="28" spans="1:33" s="425" customFormat="1" ht="15.75" customHeight="1">
      <c r="A28" s="423">
        <v>39965</v>
      </c>
      <c r="B28" s="422" t="s">
        <v>41</v>
      </c>
      <c r="C28" s="421">
        <v>146.39349999999999</v>
      </c>
      <c r="D28" s="420">
        <v>-2.3119954184912417E-2</v>
      </c>
      <c r="E28" s="420">
        <v>8.2849791314649757E-3</v>
      </c>
      <c r="F28" s="420">
        <v>-2.202936580731929E-2</v>
      </c>
      <c r="G28" s="420">
        <v>1.8481143357597318E-2</v>
      </c>
      <c r="H28" s="429">
        <v>9.2499999999999999E-2</v>
      </c>
      <c r="I28" s="442">
        <v>9.9166666666666667E-2</v>
      </c>
      <c r="J28" s="407">
        <v>1.9518</v>
      </c>
      <c r="K28" s="427">
        <v>2.0762487734487736</v>
      </c>
      <c r="L28" s="426">
        <v>2.7389609400000001</v>
      </c>
      <c r="M28" s="426">
        <v>2.8666766815007216</v>
      </c>
      <c r="N28" s="426">
        <v>3.21227244</v>
      </c>
      <c r="O28" s="426">
        <v>3.2831029771620979</v>
      </c>
      <c r="P28" s="411">
        <v>2967.1</v>
      </c>
      <c r="Q28" s="410">
        <v>1.315659178370332E-2</v>
      </c>
      <c r="R28" s="415">
        <v>4.8015654360756832E-2</v>
      </c>
      <c r="S28" s="411">
        <v>406.48599999999999</v>
      </c>
      <c r="T28" s="410">
        <v>-3.2417215944758881E-3</v>
      </c>
      <c r="U28" s="415">
        <v>1.5245440604222837E-2</v>
      </c>
      <c r="V28" s="411">
        <v>444.29899999999998</v>
      </c>
      <c r="W28" s="410">
        <v>-1.1816855422008388E-2</v>
      </c>
      <c r="X28" s="409">
        <v>-6.035834692402986E-3</v>
      </c>
      <c r="Y28" s="411">
        <v>214.79</v>
      </c>
      <c r="Z28" s="410">
        <v>1.0800254123626285E-2</v>
      </c>
      <c r="AA28" s="409">
        <v>-1.2291746182109153E-2</v>
      </c>
      <c r="AB28" s="408">
        <v>803577</v>
      </c>
      <c r="AC28" s="408">
        <v>3187927</v>
      </c>
      <c r="AD28" s="408">
        <v>504220</v>
      </c>
      <c r="AE28" s="408">
        <v>1945768</v>
      </c>
      <c r="AF28" s="407">
        <v>6.25</v>
      </c>
      <c r="AG28" s="407" t="s">
        <v>269</v>
      </c>
    </row>
    <row r="29" spans="1:33" s="425" customFormat="1" ht="15.75" customHeight="1">
      <c r="A29" s="423">
        <v>40057</v>
      </c>
      <c r="B29" s="422" t="s">
        <v>42</v>
      </c>
      <c r="C29" s="421">
        <v>153.05510000000001</v>
      </c>
      <c r="D29" s="420">
        <v>-1.9144492029997018E-2</v>
      </c>
      <c r="E29" s="420">
        <v>-1.192878171177536E-2</v>
      </c>
      <c r="F29" s="420">
        <v>-1.1626960859019597E-2</v>
      </c>
      <c r="G29" s="420">
        <v>2.3374713254000978E-2</v>
      </c>
      <c r="H29" s="429">
        <v>8.7499999999999994E-2</v>
      </c>
      <c r="I29" s="442">
        <v>8.7499999999999994E-2</v>
      </c>
      <c r="J29" s="407">
        <v>1.7669999999999999</v>
      </c>
      <c r="K29" s="427">
        <v>1.8654471610515093</v>
      </c>
      <c r="L29" s="426">
        <v>2.5868879999999996</v>
      </c>
      <c r="M29" s="426">
        <v>2.6881715406472599</v>
      </c>
      <c r="N29" s="426">
        <v>2.8240193999999992</v>
      </c>
      <c r="O29" s="426">
        <v>3.0458399429928695</v>
      </c>
      <c r="P29" s="411">
        <v>2985.83</v>
      </c>
      <c r="Q29" s="410">
        <v>6.3125610865828463E-3</v>
      </c>
      <c r="R29" s="415">
        <v>4.3431007670667876E-2</v>
      </c>
      <c r="S29" s="411">
        <v>404.94499999999999</v>
      </c>
      <c r="T29" s="410">
        <v>-3.791028473305369E-3</v>
      </c>
      <c r="U29" s="415">
        <v>-3.9650036772211905E-3</v>
      </c>
      <c r="V29" s="411">
        <v>440.137</v>
      </c>
      <c r="W29" s="410">
        <v>-9.3675655358215204E-3</v>
      </c>
      <c r="X29" s="409">
        <v>-2.9770171192261774E-2</v>
      </c>
      <c r="Y29" s="411">
        <v>215.86099999999999</v>
      </c>
      <c r="Z29" s="410">
        <v>4.9862656548256279E-3</v>
      </c>
      <c r="AA29" s="409">
        <v>-1.3779428628864721E-2</v>
      </c>
      <c r="AB29" s="408">
        <v>852843</v>
      </c>
      <c r="AC29" s="408">
        <v>3228167</v>
      </c>
      <c r="AD29" s="408">
        <v>534397</v>
      </c>
      <c r="AE29" s="408">
        <v>1999697</v>
      </c>
      <c r="AF29" s="407">
        <v>6</v>
      </c>
      <c r="AG29" s="407" t="s">
        <v>269</v>
      </c>
    </row>
    <row r="30" spans="1:33" s="432" customFormat="1" ht="15.75" customHeight="1">
      <c r="A30" s="405">
        <v>40148</v>
      </c>
      <c r="B30" s="404" t="s">
        <v>43</v>
      </c>
      <c r="C30" s="403">
        <v>154.745</v>
      </c>
      <c r="D30" s="402">
        <v>-1.2581412976262474E-3</v>
      </c>
      <c r="E30" s="402">
        <v>-1.2581412976262474E-3</v>
      </c>
      <c r="F30" s="402">
        <v>5.324307253352778E-2</v>
      </c>
      <c r="G30" s="402">
        <v>2.5808248321386396E-2</v>
      </c>
      <c r="H30" s="441">
        <v>8.7499999999999994E-2</v>
      </c>
      <c r="I30" s="440">
        <v>8.7499999999999994E-2</v>
      </c>
      <c r="J30" s="433">
        <v>1.7444999999999999</v>
      </c>
      <c r="K30" s="439">
        <v>1.7399413890457369</v>
      </c>
      <c r="L30" s="438">
        <v>2.4982984499999996</v>
      </c>
      <c r="M30" s="438">
        <v>2.5545239493506493</v>
      </c>
      <c r="N30" s="438">
        <v>2.8208565000000001</v>
      </c>
      <c r="O30" s="438">
        <v>2.8455581456916996</v>
      </c>
      <c r="P30" s="436">
        <v>3017.59</v>
      </c>
      <c r="Q30" s="435">
        <v>1.0636908330347028E-2</v>
      </c>
      <c r="R30" s="437">
        <v>4.31165006256784E-2</v>
      </c>
      <c r="S30" s="436">
        <v>404.49900000000002</v>
      </c>
      <c r="T30" s="435">
        <v>-1.1013841385866252E-3</v>
      </c>
      <c r="U30" s="437">
        <v>-1.7192492255360459E-2</v>
      </c>
      <c r="V30" s="436">
        <v>438.40899999999999</v>
      </c>
      <c r="W30" s="435">
        <v>-3.9260502979754364E-3</v>
      </c>
      <c r="X30" s="434">
        <v>-4.4244218493843523E-2</v>
      </c>
      <c r="Y30" s="436">
        <v>217.34700000000001</v>
      </c>
      <c r="Z30" s="435">
        <v>6.8840596494967876E-3</v>
      </c>
      <c r="AA30" s="434">
        <v>2.8141231232083674E-2</v>
      </c>
      <c r="AB30" s="431">
        <v>920492</v>
      </c>
      <c r="AC30" s="431">
        <v>3333039</v>
      </c>
      <c r="AD30" s="431">
        <v>552152</v>
      </c>
      <c r="AE30" s="431">
        <v>2065033</v>
      </c>
      <c r="AF30" s="433">
        <v>6</v>
      </c>
      <c r="AG30" s="433" t="s">
        <v>269</v>
      </c>
    </row>
    <row r="31" spans="1:33" s="425" customFormat="1" ht="15.75" customHeight="1">
      <c r="A31" s="423">
        <v>40238</v>
      </c>
      <c r="B31" s="422" t="s">
        <v>44</v>
      </c>
      <c r="C31" s="421">
        <v>152.52760000000001</v>
      </c>
      <c r="D31" s="420">
        <v>9.2091395447411406E-2</v>
      </c>
      <c r="E31" s="420">
        <v>2.6367086892378211E-2</v>
      </c>
      <c r="F31" s="420">
        <v>9.2091395447411406E-2</v>
      </c>
      <c r="G31" s="420">
        <v>2.0550417312134917E-2</v>
      </c>
      <c r="H31" s="429">
        <v>8.7499999999999994E-2</v>
      </c>
      <c r="I31" s="428">
        <v>8.7499999999999994E-2</v>
      </c>
      <c r="J31" s="407">
        <v>1.7812999999999999</v>
      </c>
      <c r="K31" s="427">
        <v>1.8025452173913044</v>
      </c>
      <c r="L31" s="426">
        <v>2.4065363</v>
      </c>
      <c r="M31" s="426">
        <v>2.4637188031304342</v>
      </c>
      <c r="N31" s="426">
        <v>2.7047259199999996</v>
      </c>
      <c r="O31" s="426">
        <v>2.7884172816231882</v>
      </c>
      <c r="P31" s="411">
        <v>3079.86</v>
      </c>
      <c r="Q31" s="410">
        <v>2.0635672838258401E-2</v>
      </c>
      <c r="R31" s="415">
        <v>5.1660025200012338E-2</v>
      </c>
      <c r="S31" s="411">
        <v>415.73399999999998</v>
      </c>
      <c r="T31" s="410">
        <v>2.7775099567613148E-2</v>
      </c>
      <c r="U31" s="409">
        <v>1.94356167608285E-2</v>
      </c>
      <c r="V31" s="411">
        <v>451.673</v>
      </c>
      <c r="W31" s="410">
        <v>3.0254853344707788E-2</v>
      </c>
      <c r="X31" s="409">
        <v>4.5839523856123776E-3</v>
      </c>
      <c r="Y31" s="411">
        <v>217.35300000000001</v>
      </c>
      <c r="Z31" s="410">
        <v>2.7605626026661056E-5</v>
      </c>
      <c r="AA31" s="409">
        <v>2.2861714393279886E-2</v>
      </c>
      <c r="AB31" s="408">
        <v>886397</v>
      </c>
      <c r="AC31" s="408">
        <v>3463309</v>
      </c>
      <c r="AD31" s="408">
        <v>546392</v>
      </c>
      <c r="AE31" s="408">
        <v>2137161</v>
      </c>
      <c r="AF31" s="407">
        <v>6</v>
      </c>
      <c r="AG31" s="407" t="s">
        <v>269</v>
      </c>
    </row>
    <row r="32" spans="1:33" s="425" customFormat="1" ht="15.75" customHeight="1">
      <c r="A32" s="423">
        <v>40330</v>
      </c>
      <c r="B32" s="422" t="s">
        <v>45</v>
      </c>
      <c r="C32" s="421">
        <v>158.8629</v>
      </c>
      <c r="D32" s="420">
        <v>8.8553029776014647E-2</v>
      </c>
      <c r="E32" s="420">
        <v>5.3337055452947757E-2</v>
      </c>
      <c r="F32" s="420">
        <v>8.5177279045859366E-2</v>
      </c>
      <c r="G32" s="420">
        <v>1.2838228544562957E-2</v>
      </c>
      <c r="H32" s="429">
        <v>0.10249999999999999</v>
      </c>
      <c r="I32" s="428">
        <v>9.7500000000000003E-2</v>
      </c>
      <c r="J32" s="407">
        <v>1.8047</v>
      </c>
      <c r="K32" s="427">
        <v>1.7931869047619047</v>
      </c>
      <c r="L32" s="426">
        <v>2.2085918599999999</v>
      </c>
      <c r="M32" s="426">
        <v>2.2597143644841267</v>
      </c>
      <c r="N32" s="426">
        <v>2.6971241500000001</v>
      </c>
      <c r="O32" s="426">
        <v>2.6704737114682544</v>
      </c>
      <c r="P32" s="411">
        <v>3110.74</v>
      </c>
      <c r="Q32" s="410">
        <v>1.0026429772781675E-2</v>
      </c>
      <c r="R32" s="415">
        <v>4.8410906272117415E-2</v>
      </c>
      <c r="S32" s="411">
        <v>427.48899999999998</v>
      </c>
      <c r="T32" s="410">
        <v>2.8275291412297232E-2</v>
      </c>
      <c r="U32" s="409">
        <v>5.1669676200410297E-2</v>
      </c>
      <c r="V32" s="411">
        <v>466.70800000000003</v>
      </c>
      <c r="W32" s="410">
        <v>3.3287356118253841E-2</v>
      </c>
      <c r="X32" s="409">
        <v>5.0436755428213909E-2</v>
      </c>
      <c r="Y32" s="411">
        <v>217.19900000000001</v>
      </c>
      <c r="Z32" s="410">
        <v>-7.0852484207717392E-4</v>
      </c>
      <c r="AA32" s="409">
        <v>1.1215605940686268E-2</v>
      </c>
      <c r="AB32" s="408">
        <v>944145</v>
      </c>
      <c r="AC32" s="408">
        <v>3603877</v>
      </c>
      <c r="AD32" s="408">
        <v>568567</v>
      </c>
      <c r="AE32" s="408">
        <v>2201508</v>
      </c>
      <c r="AF32" s="407">
        <v>6</v>
      </c>
      <c r="AG32" s="407" t="s">
        <v>269</v>
      </c>
    </row>
    <row r="33" spans="1:33" s="425" customFormat="1" ht="15.75" customHeight="1">
      <c r="A33" s="423">
        <v>40422</v>
      </c>
      <c r="B33" s="422" t="s">
        <v>46</v>
      </c>
      <c r="C33" s="421">
        <v>163.62690000000001</v>
      </c>
      <c r="D33" s="420">
        <v>8.1762785170691243E-2</v>
      </c>
      <c r="E33" s="420">
        <v>7.4612746029855348E-2</v>
      </c>
      <c r="F33" s="420">
        <v>6.9071857128576442E-2</v>
      </c>
      <c r="G33" s="420">
        <v>8.7695257234152724E-3</v>
      </c>
      <c r="H33" s="429">
        <v>0.1075</v>
      </c>
      <c r="I33" s="442">
        <v>0.1075</v>
      </c>
      <c r="J33" s="407">
        <v>1.6873</v>
      </c>
      <c r="K33" s="427">
        <v>1.7487334776334773</v>
      </c>
      <c r="L33" s="426">
        <v>2.3004648199999997</v>
      </c>
      <c r="M33" s="426">
        <v>2.2946880693506491</v>
      </c>
      <c r="N33" s="426">
        <v>2.6517606800000002</v>
      </c>
      <c r="O33" s="426">
        <v>2.7252845426599324</v>
      </c>
      <c r="P33" s="411">
        <v>3126.29</v>
      </c>
      <c r="Q33" s="410">
        <v>4.9988105724041443E-3</v>
      </c>
      <c r="R33" s="415">
        <v>4.7042195972309298E-2</v>
      </c>
      <c r="S33" s="411">
        <v>436.423</v>
      </c>
      <c r="T33" s="410">
        <v>2.0898783360507656E-2</v>
      </c>
      <c r="U33" s="415">
        <v>7.773401326106022E-2</v>
      </c>
      <c r="V33" s="411">
        <v>480.99799999999999</v>
      </c>
      <c r="W33" s="410">
        <v>3.0618716627955678E-2</v>
      </c>
      <c r="X33" s="409">
        <v>9.2837003024058395E-2</v>
      </c>
      <c r="Y33" s="411">
        <v>218.27500000000001</v>
      </c>
      <c r="Z33" s="410">
        <v>4.9539822927360255E-3</v>
      </c>
      <c r="AA33" s="409">
        <v>1.1183122472331775E-2</v>
      </c>
      <c r="AB33" s="408">
        <v>997935</v>
      </c>
      <c r="AC33" s="408">
        <v>3748969</v>
      </c>
      <c r="AD33" s="408">
        <v>596732</v>
      </c>
      <c r="AE33" s="408">
        <v>2263843</v>
      </c>
      <c r="AF33" s="407">
        <v>6</v>
      </c>
      <c r="AG33" s="407" t="s">
        <v>269</v>
      </c>
    </row>
    <row r="34" spans="1:33" s="432" customFormat="1" ht="15.75" customHeight="1">
      <c r="A34" s="405">
        <v>40513</v>
      </c>
      <c r="B34" s="404" t="s">
        <v>47</v>
      </c>
      <c r="C34" s="403">
        <v>163.54900000000001</v>
      </c>
      <c r="D34" s="402">
        <v>7.5282491203301882E-2</v>
      </c>
      <c r="E34" s="402">
        <v>7.5282491203301882E-2</v>
      </c>
      <c r="F34" s="402">
        <v>5.6893599146983664E-2</v>
      </c>
      <c r="G34" s="402">
        <v>1.4318467859167905E-2</v>
      </c>
      <c r="H34" s="441">
        <v>0.1075</v>
      </c>
      <c r="I34" s="440">
        <v>0.1075</v>
      </c>
      <c r="J34" s="433">
        <v>1.6613</v>
      </c>
      <c r="K34" s="439">
        <v>1.6964595652173911</v>
      </c>
      <c r="L34" s="438">
        <v>2.2234839200000001</v>
      </c>
      <c r="M34" s="438">
        <v>2.2797023637391298</v>
      </c>
      <c r="N34" s="438">
        <v>2.5936215599999999</v>
      </c>
      <c r="O34" s="438">
        <v>2.6697749664347818</v>
      </c>
      <c r="P34" s="436">
        <v>3195.89</v>
      </c>
      <c r="Q34" s="435">
        <v>2.2262809912068304E-2</v>
      </c>
      <c r="R34" s="437">
        <v>5.9086887217945305E-2</v>
      </c>
      <c r="S34" s="436">
        <v>450.30099999999999</v>
      </c>
      <c r="T34" s="435">
        <v>3.1799423953366324E-2</v>
      </c>
      <c r="U34" s="437">
        <v>0.11323142949673537</v>
      </c>
      <c r="V34" s="436">
        <v>499.34100000000001</v>
      </c>
      <c r="W34" s="435">
        <v>3.8135293701844875E-2</v>
      </c>
      <c r="X34" s="434">
        <v>0.13898437303978706</v>
      </c>
      <c r="Y34" s="436">
        <v>220.47200000000001</v>
      </c>
      <c r="Z34" s="435">
        <v>1.0065284618027803E-2</v>
      </c>
      <c r="AA34" s="434">
        <v>1.4377930222179369E-2</v>
      </c>
      <c r="AB34" s="431">
        <v>1057370</v>
      </c>
      <c r="AC34" s="431">
        <v>3885847</v>
      </c>
      <c r="AD34" s="431">
        <v>628475</v>
      </c>
      <c r="AE34" s="431">
        <v>2340166</v>
      </c>
      <c r="AF34" s="433">
        <v>6</v>
      </c>
      <c r="AG34" s="433" t="s">
        <v>269</v>
      </c>
    </row>
    <row r="35" spans="1:33" s="425" customFormat="1" ht="15.75" customHeight="1">
      <c r="A35" s="423">
        <v>40603</v>
      </c>
      <c r="B35" s="422" t="s">
        <v>48</v>
      </c>
      <c r="C35" s="421">
        <v>160.45160000000001</v>
      </c>
      <c r="D35" s="420">
        <v>5.1951253412497289E-2</v>
      </c>
      <c r="E35" s="420">
        <v>6.5547734280589021E-2</v>
      </c>
      <c r="F35" s="420">
        <v>5.1951253412497289E-2</v>
      </c>
      <c r="G35" s="420">
        <v>1.3356296040826443E-2</v>
      </c>
      <c r="H35" s="429">
        <v>0.11749999999999999</v>
      </c>
      <c r="I35" s="442">
        <v>0.11416666666666667</v>
      </c>
      <c r="J35" s="407">
        <v>1.6318000000000001</v>
      </c>
      <c r="K35" s="427">
        <v>1.6668373809523807</v>
      </c>
      <c r="L35" s="426">
        <v>2.3103024400000001</v>
      </c>
      <c r="M35" s="426">
        <v>2.3145703871904759</v>
      </c>
      <c r="N35" s="426">
        <v>2.6154490400000001</v>
      </c>
      <c r="O35" s="426">
        <v>2.6835526220873014</v>
      </c>
      <c r="P35" s="411">
        <v>3273.86</v>
      </c>
      <c r="Q35" s="410">
        <v>2.4396959845301325E-2</v>
      </c>
      <c r="R35" s="415">
        <v>6.2989876163202174E-2</v>
      </c>
      <c r="S35" s="411">
        <v>461.24900000000002</v>
      </c>
      <c r="T35" s="410">
        <v>2.4312626443201424E-2</v>
      </c>
      <c r="U35" s="409">
        <v>0.10948106241009881</v>
      </c>
      <c r="V35" s="411">
        <v>512.46799999999996</v>
      </c>
      <c r="W35" s="410">
        <v>2.6288648438641982E-2</v>
      </c>
      <c r="X35" s="409">
        <v>0.13459958864045429</v>
      </c>
      <c r="Y35" s="411">
        <v>223.04599999999999</v>
      </c>
      <c r="Z35" s="410">
        <v>1.1674951921332388E-2</v>
      </c>
      <c r="AA35" s="409">
        <v>2.6192415103541089E-2</v>
      </c>
      <c r="AB35" s="408">
        <v>1016531</v>
      </c>
      <c r="AC35" s="408">
        <v>4015981</v>
      </c>
      <c r="AD35" s="408">
        <v>623585</v>
      </c>
      <c r="AE35" s="408">
        <v>2417359</v>
      </c>
      <c r="AF35" s="407">
        <v>6</v>
      </c>
      <c r="AG35" s="407" t="s">
        <v>269</v>
      </c>
    </row>
    <row r="36" spans="1:33" s="425" customFormat="1" ht="15.75" customHeight="1">
      <c r="A36" s="423">
        <v>40695</v>
      </c>
      <c r="B36" s="422" t="s">
        <v>49</v>
      </c>
      <c r="C36" s="421">
        <v>166.33019999999999</v>
      </c>
      <c r="D36" s="420">
        <v>4.9427647921179263E-2</v>
      </c>
      <c r="E36" s="420">
        <v>5.6149269707905791E-2</v>
      </c>
      <c r="F36" s="420">
        <v>4.7004681395089731E-2</v>
      </c>
      <c r="G36" s="420">
        <v>1.0193395557613893E-2</v>
      </c>
      <c r="H36" s="429">
        <v>0.1225</v>
      </c>
      <c r="I36" s="442">
        <v>0.12083333333333333</v>
      </c>
      <c r="J36" s="407">
        <v>1.5632999999999999</v>
      </c>
      <c r="K36" s="427">
        <v>1.5947026239842028</v>
      </c>
      <c r="L36" s="426">
        <v>2.2670976599999997</v>
      </c>
      <c r="M36" s="426">
        <v>2.3232159393743195</v>
      </c>
      <c r="N36" s="426">
        <v>2.50956549</v>
      </c>
      <c r="O36" s="426">
        <v>2.6157375573671549</v>
      </c>
      <c r="P36" s="411">
        <v>3319.55</v>
      </c>
      <c r="Q36" s="410">
        <v>1.3956003005626494E-2</v>
      </c>
      <c r="R36" s="415">
        <v>6.7125507114063065E-2</v>
      </c>
      <c r="S36" s="411">
        <v>464.46300000000002</v>
      </c>
      <c r="T36" s="410">
        <v>6.9680367870716964E-3</v>
      </c>
      <c r="U36" s="409">
        <v>8.6491114391247681E-2</v>
      </c>
      <c r="V36" s="411">
        <v>511.75900000000001</v>
      </c>
      <c r="W36" s="410">
        <v>-1.3835010186000751E-3</v>
      </c>
      <c r="X36" s="409">
        <v>9.6529307404201292E-2</v>
      </c>
      <c r="Y36" s="411">
        <v>224.80600000000001</v>
      </c>
      <c r="Z36" s="410">
        <v>7.8907489934811892E-3</v>
      </c>
      <c r="AA36" s="409">
        <v>3.5023181506360412E-2</v>
      </c>
      <c r="AB36" s="408">
        <v>1086712</v>
      </c>
      <c r="AC36" s="408">
        <v>4158548</v>
      </c>
      <c r="AD36" s="408">
        <v>648649</v>
      </c>
      <c r="AE36" s="408">
        <v>2497441</v>
      </c>
      <c r="AF36" s="407">
        <v>6</v>
      </c>
      <c r="AG36" s="407" t="s">
        <v>269</v>
      </c>
    </row>
    <row r="37" spans="1:33" s="425" customFormat="1" ht="15.75" customHeight="1">
      <c r="A37" s="423">
        <v>40787</v>
      </c>
      <c r="B37" s="422" t="s">
        <v>50</v>
      </c>
      <c r="C37" s="421">
        <v>169.41489999999999</v>
      </c>
      <c r="D37" s="420">
        <v>4.458636673098737E-2</v>
      </c>
      <c r="E37" s="420">
        <v>4.7610495640895589E-2</v>
      </c>
      <c r="F37" s="420">
        <v>3.5373156858682586E-2</v>
      </c>
      <c r="G37" s="420">
        <v>-2.2666750002989788E-3</v>
      </c>
      <c r="H37" s="429">
        <v>0.12</v>
      </c>
      <c r="I37" s="442">
        <v>0.12166666666666666</v>
      </c>
      <c r="J37" s="407">
        <v>1.8793</v>
      </c>
      <c r="K37" s="427">
        <v>1.6376775017253278</v>
      </c>
      <c r="L37" s="426">
        <v>2.5158189100000001</v>
      </c>
      <c r="M37" s="426">
        <v>2.3011552469243157</v>
      </c>
      <c r="N37" s="426">
        <v>2.9287011199999995</v>
      </c>
      <c r="O37" s="426">
        <v>2.6344772077754768</v>
      </c>
      <c r="P37" s="411">
        <v>3354.85</v>
      </c>
      <c r="Q37" s="410">
        <v>1.0633971472036707E-2</v>
      </c>
      <c r="R37" s="415">
        <v>7.3109020596297869E-2</v>
      </c>
      <c r="S37" s="411">
        <v>468.97500000000002</v>
      </c>
      <c r="T37" s="410">
        <v>9.7144444229142479E-3</v>
      </c>
      <c r="U37" s="415">
        <v>7.4588186232164677E-2</v>
      </c>
      <c r="V37" s="411">
        <v>517.34400000000005</v>
      </c>
      <c r="W37" s="410">
        <v>1.091334006827438E-2</v>
      </c>
      <c r="X37" s="409">
        <v>7.5563723757687162E-2</v>
      </c>
      <c r="Y37" s="411">
        <v>226.59700000000001</v>
      </c>
      <c r="Z37" s="410">
        <v>7.9668692116758866E-3</v>
      </c>
      <c r="AA37" s="409">
        <v>3.8126216928186851E-2</v>
      </c>
      <c r="AB37" s="408">
        <v>1112334</v>
      </c>
      <c r="AC37" s="408">
        <v>4272947</v>
      </c>
      <c r="AD37" s="408">
        <v>668612</v>
      </c>
      <c r="AE37" s="408">
        <v>2569321</v>
      </c>
      <c r="AF37" s="407">
        <v>6</v>
      </c>
      <c r="AG37" s="407" t="s">
        <v>269</v>
      </c>
    </row>
    <row r="38" spans="1:33" s="432" customFormat="1" ht="15.75" customHeight="1">
      <c r="A38" s="405">
        <v>40878</v>
      </c>
      <c r="B38" s="404" t="s">
        <v>51</v>
      </c>
      <c r="C38" s="403">
        <v>167.74889999999999</v>
      </c>
      <c r="D38" s="402">
        <v>3.9744026619628059E-2</v>
      </c>
      <c r="E38" s="402">
        <v>3.9744026619628059E-2</v>
      </c>
      <c r="F38" s="402">
        <v>2.5679765697130374E-2</v>
      </c>
      <c r="G38" s="402">
        <v>9.0549742820589252E-3</v>
      </c>
      <c r="H38" s="441">
        <v>0.11</v>
      </c>
      <c r="I38" s="440">
        <v>0.11166666666666666</v>
      </c>
      <c r="J38" s="433">
        <v>1.8668</v>
      </c>
      <c r="K38" s="439">
        <v>1.8016574242424241</v>
      </c>
      <c r="L38" s="438">
        <v>2.4195594800000002</v>
      </c>
      <c r="M38" s="438">
        <v>2.4181245395707069</v>
      </c>
      <c r="N38" s="438">
        <v>2.9015672399999999</v>
      </c>
      <c r="O38" s="438">
        <v>2.8426550839696967</v>
      </c>
      <c r="P38" s="436">
        <v>3403.73</v>
      </c>
      <c r="Q38" s="435">
        <v>1.4569950966511147E-2</v>
      </c>
      <c r="R38" s="437">
        <v>6.5033527436801686E-2</v>
      </c>
      <c r="S38" s="436">
        <v>473.25200000000001</v>
      </c>
      <c r="T38" s="435">
        <v>9.1198891198891463E-3</v>
      </c>
      <c r="U38" s="437">
        <v>5.0968130206239914E-2</v>
      </c>
      <c r="V38" s="436">
        <v>521.03499999999997</v>
      </c>
      <c r="W38" s="435">
        <v>7.1345178449926383E-3</v>
      </c>
      <c r="X38" s="434">
        <v>4.3445260853805179E-2</v>
      </c>
      <c r="Y38" s="436">
        <v>227.22300000000001</v>
      </c>
      <c r="Z38" s="435">
        <v>2.76261380336007E-3</v>
      </c>
      <c r="AA38" s="434">
        <v>3.0620668384193861E-2</v>
      </c>
      <c r="AB38" s="431">
        <v>1160805</v>
      </c>
      <c r="AC38" s="431">
        <v>4376382</v>
      </c>
      <c r="AD38" s="431">
        <v>696968</v>
      </c>
      <c r="AE38" s="431">
        <v>2637814</v>
      </c>
      <c r="AF38" s="433">
        <v>6</v>
      </c>
      <c r="AG38" s="433" t="s">
        <v>269</v>
      </c>
    </row>
    <row r="39" spans="1:33" s="425" customFormat="1" ht="15.75" customHeight="1">
      <c r="A39" s="423">
        <v>40969</v>
      </c>
      <c r="B39" s="422" t="s">
        <v>52</v>
      </c>
      <c r="C39" s="421">
        <v>163.1908</v>
      </c>
      <c r="D39" s="420">
        <v>1.7071814802719132E-2</v>
      </c>
      <c r="E39" s="420">
        <v>3.1236968097283491E-2</v>
      </c>
      <c r="F39" s="420">
        <v>1.7071814802719132E-2</v>
      </c>
      <c r="G39" s="420">
        <v>-1.4228996218233925E-2</v>
      </c>
      <c r="H39" s="429">
        <v>9.7500000000000003E-2</v>
      </c>
      <c r="I39" s="428">
        <v>0.10249999999999999</v>
      </c>
      <c r="J39" s="407">
        <v>1.8268</v>
      </c>
      <c r="K39" s="427">
        <v>1.7664543859649122</v>
      </c>
      <c r="L39" s="426">
        <v>2.4374992400000002</v>
      </c>
      <c r="M39" s="426">
        <v>2.3406698250292397</v>
      </c>
      <c r="N39" s="426">
        <v>2.9243414400000001</v>
      </c>
      <c r="O39" s="426">
        <v>2.8077792464912279</v>
      </c>
      <c r="P39" s="411">
        <v>3445.41</v>
      </c>
      <c r="Q39" s="410">
        <v>1.2245389616685198E-2</v>
      </c>
      <c r="R39" s="415">
        <v>5.2399919361243219E-2</v>
      </c>
      <c r="S39" s="411">
        <v>476.166</v>
      </c>
      <c r="T39" s="410">
        <v>6.1573960596046362E-3</v>
      </c>
      <c r="U39" s="409">
        <v>3.234044951858972E-2</v>
      </c>
      <c r="V39" s="411">
        <v>521.47799999999995</v>
      </c>
      <c r="W39" s="410">
        <v>8.5023079063772933E-4</v>
      </c>
      <c r="X39" s="409">
        <v>1.7581585581929016E-2</v>
      </c>
      <c r="Y39" s="411">
        <v>228.80699999999999</v>
      </c>
      <c r="Z39" s="410">
        <v>6.9711252822115544E-3</v>
      </c>
      <c r="AA39" s="409">
        <v>2.5828752813320977E-2</v>
      </c>
      <c r="AB39" s="408">
        <v>1129474</v>
      </c>
      <c r="AC39" s="408">
        <v>4489325</v>
      </c>
      <c r="AD39" s="408">
        <v>694701</v>
      </c>
      <c r="AE39" s="408">
        <v>2708930</v>
      </c>
      <c r="AF39" s="407">
        <v>6</v>
      </c>
      <c r="AG39" s="407" t="s">
        <v>269</v>
      </c>
    </row>
    <row r="40" spans="1:33" s="425" customFormat="1" ht="15.75" customHeight="1">
      <c r="A40" s="423">
        <v>41061</v>
      </c>
      <c r="B40" s="422" t="s">
        <v>53</v>
      </c>
      <c r="C40" s="421">
        <v>167.971</v>
      </c>
      <c r="D40" s="420">
        <v>1.3403439236824077E-2</v>
      </c>
      <c r="E40" s="420">
        <v>2.1970687094899244E-2</v>
      </c>
      <c r="F40" s="420">
        <v>9.8647148864128287E-3</v>
      </c>
      <c r="G40" s="420">
        <v>1.809661426280762E-2</v>
      </c>
      <c r="H40" s="429">
        <v>8.5000000000000006E-2</v>
      </c>
      <c r="I40" s="428">
        <v>8.6666666666666656E-2</v>
      </c>
      <c r="J40" s="407">
        <v>2.0093999999999999</v>
      </c>
      <c r="K40" s="427">
        <v>1.9652207575757574</v>
      </c>
      <c r="L40" s="426">
        <v>2.5453069799999999</v>
      </c>
      <c r="M40" s="426">
        <v>2.5070321204393933</v>
      </c>
      <c r="N40" s="426">
        <v>3.1561645799999996</v>
      </c>
      <c r="O40" s="426">
        <v>3.1015113996060606</v>
      </c>
      <c r="P40" s="411">
        <v>3482.72</v>
      </c>
      <c r="Q40" s="410">
        <v>1.0828899898705835E-2</v>
      </c>
      <c r="R40" s="415">
        <v>4.9154252835474477E-2</v>
      </c>
      <c r="S40" s="411">
        <v>488.34199999999998</v>
      </c>
      <c r="T40" s="410">
        <v>2.5570914344997364E-2</v>
      </c>
      <c r="U40" s="409">
        <v>5.1412060810010596E-2</v>
      </c>
      <c r="V40" s="411">
        <v>536.60599999999999</v>
      </c>
      <c r="W40" s="410">
        <v>2.9009852764642075E-2</v>
      </c>
      <c r="X40" s="409">
        <v>4.8552150523976989E-2</v>
      </c>
      <c r="Y40" s="411">
        <v>228.524</v>
      </c>
      <c r="Z40" s="410">
        <v>-1.2368502711892493E-3</v>
      </c>
      <c r="AA40" s="409">
        <v>1.6538704482976341E-2</v>
      </c>
      <c r="AB40" s="408">
        <v>1183126</v>
      </c>
      <c r="AC40" s="408">
        <v>4585739</v>
      </c>
      <c r="AD40" s="408">
        <v>718126</v>
      </c>
      <c r="AE40" s="408">
        <v>2778407</v>
      </c>
      <c r="AF40" s="407">
        <v>6</v>
      </c>
      <c r="AG40" s="407" t="s">
        <v>269</v>
      </c>
    </row>
    <row r="41" spans="1:33" s="425" customFormat="1" ht="15.75" customHeight="1">
      <c r="A41" s="423">
        <v>41153</v>
      </c>
      <c r="B41" s="422" t="s">
        <v>54</v>
      </c>
      <c r="C41" s="421">
        <v>173.62559999999999</v>
      </c>
      <c r="D41" s="420">
        <v>1.7313093779140365E-2</v>
      </c>
      <c r="E41" s="420">
        <v>1.9387166903854114E-2</v>
      </c>
      <c r="F41" s="420">
        <v>2.4854366410510531E-2</v>
      </c>
      <c r="G41" s="420">
        <v>1.7145325840961956E-2</v>
      </c>
      <c r="H41" s="429">
        <v>7.4999999999999997E-2</v>
      </c>
      <c r="I41" s="428">
        <v>7.6666666666666675E-2</v>
      </c>
      <c r="J41" s="407">
        <v>2.0264000000000002</v>
      </c>
      <c r="K41" s="427">
        <v>2.0278625130018724</v>
      </c>
      <c r="L41" s="426">
        <v>2.6059504000000002</v>
      </c>
      <c r="M41" s="426">
        <v>2.5512538276076557</v>
      </c>
      <c r="N41" s="426">
        <v>3.2760808800000003</v>
      </c>
      <c r="O41" s="426">
        <v>3.2250449452610774</v>
      </c>
      <c r="P41" s="411">
        <v>3532.06</v>
      </c>
      <c r="Q41" s="410">
        <v>1.4167087793448774E-2</v>
      </c>
      <c r="R41" s="415">
        <v>5.2822033772001786E-2</v>
      </c>
      <c r="S41" s="411">
        <v>506.80399999999997</v>
      </c>
      <c r="T41" s="410">
        <v>3.7805472394346618E-2</v>
      </c>
      <c r="U41" s="415">
        <v>8.0663148355455849E-2</v>
      </c>
      <c r="V41" s="411">
        <v>564.13300000000004</v>
      </c>
      <c r="W41" s="410">
        <v>5.1298345527258427E-2</v>
      </c>
      <c r="X41" s="409">
        <v>9.0440789880620986E-2</v>
      </c>
      <c r="Y41" s="411">
        <v>231.01499999999999</v>
      </c>
      <c r="Z41" s="410">
        <v>1.0900386830267284E-2</v>
      </c>
      <c r="AA41" s="409">
        <v>1.9497168982819613E-2</v>
      </c>
      <c r="AB41" s="408">
        <v>1230449</v>
      </c>
      <c r="AC41" s="408">
        <v>4703854</v>
      </c>
      <c r="AD41" s="408">
        <v>753551</v>
      </c>
      <c r="AE41" s="408">
        <v>2863346</v>
      </c>
      <c r="AF41" s="407">
        <v>5.5</v>
      </c>
      <c r="AG41" s="407" t="s">
        <v>269</v>
      </c>
    </row>
    <row r="42" spans="1:33" s="432" customFormat="1" ht="15.75" customHeight="1">
      <c r="A42" s="405">
        <v>41244</v>
      </c>
      <c r="B42" s="404" t="s">
        <v>55</v>
      </c>
      <c r="C42" s="403">
        <v>171.91380000000001</v>
      </c>
      <c r="D42" s="402">
        <v>1.9211814943874916E-2</v>
      </c>
      <c r="E42" s="402">
        <v>1.9211814943874916E-2</v>
      </c>
      <c r="F42" s="402">
        <v>2.4828180691497836E-2</v>
      </c>
      <c r="G42" s="402">
        <v>3.376741201117639E-4</v>
      </c>
      <c r="H42" s="441">
        <v>7.2499999999999995E-2</v>
      </c>
      <c r="I42" s="440">
        <v>7.2499999999999995E-2</v>
      </c>
      <c r="J42" s="433">
        <v>2.0516000000000001</v>
      </c>
      <c r="K42" s="439">
        <v>2.0596654545454545</v>
      </c>
      <c r="L42" s="438">
        <v>2.7066758800000001</v>
      </c>
      <c r="M42" s="438">
        <v>2.6871082075151516</v>
      </c>
      <c r="N42" s="438">
        <v>3.3348757999999998</v>
      </c>
      <c r="O42" s="438">
        <v>3.3227209667878785</v>
      </c>
      <c r="P42" s="436">
        <v>3602.46</v>
      </c>
      <c r="Q42" s="435">
        <v>1.993171123933335E-2</v>
      </c>
      <c r="R42" s="437">
        <v>5.8385947181474496E-2</v>
      </c>
      <c r="S42" s="436">
        <v>510.25200000000001</v>
      </c>
      <c r="T42" s="435">
        <v>6.8034190732513267E-3</v>
      </c>
      <c r="U42" s="437">
        <v>7.818244825167131E-2</v>
      </c>
      <c r="V42" s="436">
        <v>566.01800000000003</v>
      </c>
      <c r="W42" s="435">
        <v>3.3414106247995345E-3</v>
      </c>
      <c r="X42" s="434">
        <v>8.6333931501722638E-2</v>
      </c>
      <c r="Y42" s="436">
        <v>231.221</v>
      </c>
      <c r="Z42" s="435">
        <v>8.9171698807444244E-4</v>
      </c>
      <c r="AA42" s="434">
        <v>1.7595049796895523E-2</v>
      </c>
      <c r="AB42" s="431">
        <v>1271711</v>
      </c>
      <c r="AC42" s="431">
        <v>4814760</v>
      </c>
      <c r="AD42" s="431">
        <v>790457</v>
      </c>
      <c r="AE42" s="431">
        <v>2956835</v>
      </c>
      <c r="AF42" s="433">
        <v>5.5</v>
      </c>
      <c r="AG42" s="433" t="s">
        <v>269</v>
      </c>
    </row>
    <row r="43" spans="1:33" s="425" customFormat="1" ht="15.75" customHeight="1">
      <c r="A43" s="423">
        <v>41334</v>
      </c>
      <c r="B43" s="422" t="s">
        <v>56</v>
      </c>
      <c r="C43" s="421">
        <v>167.63140000000001</v>
      </c>
      <c r="D43" s="420">
        <v>2.721109278219136E-2</v>
      </c>
      <c r="E43" s="420">
        <v>2.1684910170443272E-2</v>
      </c>
      <c r="F43" s="420">
        <v>2.721109278219136E-2</v>
      </c>
      <c r="G43" s="420">
        <v>5.4284240475768186E-3</v>
      </c>
      <c r="H43" s="429">
        <v>7.2499999999999995E-2</v>
      </c>
      <c r="I43" s="428">
        <v>7.2499999999999995E-2</v>
      </c>
      <c r="J43" s="407">
        <v>2.0217000000000001</v>
      </c>
      <c r="K43" s="427">
        <v>1.9953666666666667</v>
      </c>
      <c r="L43" s="426">
        <v>2.5910107200000003</v>
      </c>
      <c r="M43" s="426">
        <v>2.6240401911111109</v>
      </c>
      <c r="N43" s="426">
        <v>3.07156881</v>
      </c>
      <c r="O43" s="426">
        <v>3.0737293255555556</v>
      </c>
      <c r="P43" s="411">
        <v>3672.42</v>
      </c>
      <c r="Q43" s="410">
        <v>1.94200629569794E-2</v>
      </c>
      <c r="R43" s="415">
        <v>6.588765923358908E-2</v>
      </c>
      <c r="S43" s="411">
        <v>514.52599999999995</v>
      </c>
      <c r="T43" s="410">
        <v>8.376253302289749E-3</v>
      </c>
      <c r="U43" s="409">
        <v>8.0560140791236634E-2</v>
      </c>
      <c r="V43" s="411">
        <v>567.89200000000005</v>
      </c>
      <c r="W43" s="410">
        <v>3.3108487715938217E-3</v>
      </c>
      <c r="X43" s="409">
        <v>8.9004713525786538E-2</v>
      </c>
      <c r="Y43" s="411">
        <v>232.28200000000001</v>
      </c>
      <c r="Z43" s="410">
        <v>4.5886835538295756E-3</v>
      </c>
      <c r="AA43" s="409">
        <v>1.5187472411246183E-2</v>
      </c>
      <c r="AB43" s="408">
        <v>1241614</v>
      </c>
      <c r="AC43" s="408">
        <v>4926900</v>
      </c>
      <c r="AD43" s="408">
        <v>777713</v>
      </c>
      <c r="AE43" s="408">
        <v>3039847</v>
      </c>
      <c r="AF43" s="407">
        <v>5</v>
      </c>
      <c r="AG43" s="407" t="s">
        <v>269</v>
      </c>
    </row>
    <row r="44" spans="1:33" s="425" customFormat="1" ht="15.75" customHeight="1">
      <c r="A44" s="423">
        <v>41426</v>
      </c>
      <c r="B44" s="422" t="s">
        <v>57</v>
      </c>
      <c r="C44" s="421">
        <v>174.72649999999999</v>
      </c>
      <c r="D44" s="420">
        <v>3.3808549174451974E-2</v>
      </c>
      <c r="E44" s="420">
        <v>2.9284678007246656E-2</v>
      </c>
      <c r="F44" s="420">
        <v>4.0218251960159712E-2</v>
      </c>
      <c r="G44" s="420">
        <v>1.3682683024511588E-2</v>
      </c>
      <c r="H44" s="429">
        <v>0.08</v>
      </c>
      <c r="I44" s="428">
        <v>7.8333333333333324E-2</v>
      </c>
      <c r="J44" s="407">
        <v>2.2317</v>
      </c>
      <c r="K44" s="427">
        <v>2.0712999999999999</v>
      </c>
      <c r="L44" s="426">
        <v>2.9034416999999997</v>
      </c>
      <c r="M44" s="426">
        <v>2.7049106699999999</v>
      </c>
      <c r="N44" s="426">
        <v>3.3950852100000004</v>
      </c>
      <c r="O44" s="426">
        <v>3.1720578633333334</v>
      </c>
      <c r="P44" s="411">
        <v>3715.92</v>
      </c>
      <c r="Q44" s="410">
        <v>1.1845050402731649E-2</v>
      </c>
      <c r="R44" s="415">
        <v>6.6959158358983917E-2</v>
      </c>
      <c r="S44" s="411">
        <v>519.15300000000002</v>
      </c>
      <c r="T44" s="410">
        <v>8.9927428351532779E-3</v>
      </c>
      <c r="U44" s="409">
        <v>6.3093078211581277E-2</v>
      </c>
      <c r="V44" s="411">
        <v>569.34500000000003</v>
      </c>
      <c r="W44" s="410">
        <v>2.5585850830791568E-3</v>
      </c>
      <c r="X44" s="409">
        <v>6.1011244749406446E-2</v>
      </c>
      <c r="Y44" s="411">
        <v>232.44499999999999</v>
      </c>
      <c r="Z44" s="410">
        <v>7.0173323804678667E-4</v>
      </c>
      <c r="AA44" s="409">
        <v>1.7157935271568725E-2</v>
      </c>
      <c r="AB44" s="408">
        <v>1322580</v>
      </c>
      <c r="AC44" s="408">
        <v>5066354</v>
      </c>
      <c r="AD44" s="408">
        <v>805985</v>
      </c>
      <c r="AE44" s="408">
        <v>3127706</v>
      </c>
      <c r="AF44" s="407">
        <v>5</v>
      </c>
      <c r="AG44" s="407" t="s">
        <v>269</v>
      </c>
    </row>
    <row r="45" spans="1:33" s="425" customFormat="1" ht="15.75" customHeight="1">
      <c r="A45" s="423">
        <v>41518</v>
      </c>
      <c r="B45" s="422" t="s">
        <v>58</v>
      </c>
      <c r="C45" s="421">
        <v>178.41589999999999</v>
      </c>
      <c r="D45" s="420">
        <v>3.1669570199256203E-2</v>
      </c>
      <c r="E45" s="420">
        <v>2.996314102301989E-2</v>
      </c>
      <c r="F45" s="420">
        <v>2.7589825463526063E-2</v>
      </c>
      <c r="G45" s="420">
        <v>4.8245070530721357E-3</v>
      </c>
      <c r="H45" s="429">
        <v>0.09</v>
      </c>
      <c r="I45" s="428">
        <v>8.8333333333333333E-2</v>
      </c>
      <c r="J45" s="407">
        <v>2.2170000000000001</v>
      </c>
      <c r="K45" s="427">
        <v>2.2888913702239786</v>
      </c>
      <c r="L45" s="426">
        <v>2.9989359000000002</v>
      </c>
      <c r="M45" s="426">
        <v>3.0557462756280191</v>
      </c>
      <c r="N45" s="426">
        <v>3.5884361999999999</v>
      </c>
      <c r="O45" s="426">
        <v>3.578071286313131</v>
      </c>
      <c r="P45" s="411">
        <v>3738.99</v>
      </c>
      <c r="Q45" s="410">
        <v>6.2084221404119511E-3</v>
      </c>
      <c r="R45" s="415">
        <v>5.858620748231913E-2</v>
      </c>
      <c r="S45" s="411">
        <v>529.08500000000004</v>
      </c>
      <c r="T45" s="410">
        <v>1.9131161719184941E-2</v>
      </c>
      <c r="U45" s="415">
        <v>4.3963741406934487E-2</v>
      </c>
      <c r="V45" s="411">
        <v>583.92600000000004</v>
      </c>
      <c r="W45" s="410">
        <v>2.561013093993969E-2</v>
      </c>
      <c r="X45" s="409">
        <v>3.5085697876209965E-2</v>
      </c>
      <c r="Y45" s="411">
        <v>233.54400000000001</v>
      </c>
      <c r="Z45" s="410">
        <v>4.7280001720837461E-3</v>
      </c>
      <c r="AA45" s="409">
        <v>1.0947341081747997E-2</v>
      </c>
      <c r="AB45" s="408">
        <v>1354134</v>
      </c>
      <c r="AC45" s="408">
        <v>5190039</v>
      </c>
      <c r="AD45" s="408">
        <v>833145</v>
      </c>
      <c r="AE45" s="408">
        <v>3207300</v>
      </c>
      <c r="AF45" s="407">
        <v>5</v>
      </c>
      <c r="AG45" s="407" t="s">
        <v>269</v>
      </c>
    </row>
    <row r="46" spans="1:33" s="432" customFormat="1" ht="15.75" customHeight="1">
      <c r="A46" s="405">
        <v>41609</v>
      </c>
      <c r="B46" s="404" t="s">
        <v>59</v>
      </c>
      <c r="C46" s="403">
        <v>176.2611</v>
      </c>
      <c r="D46" s="402">
        <v>3.0048269457775278E-2</v>
      </c>
      <c r="E46" s="402">
        <v>3.0048269457775278E-2</v>
      </c>
      <c r="F46" s="402">
        <v>2.5287673240891539E-2</v>
      </c>
      <c r="G46" s="402">
        <v>1.5889997738987027E-3</v>
      </c>
      <c r="H46" s="441">
        <v>0.1</v>
      </c>
      <c r="I46" s="440">
        <v>9.8333333333333342E-2</v>
      </c>
      <c r="J46" s="433">
        <v>2.3620999999999999</v>
      </c>
      <c r="K46" s="439">
        <v>2.2843666666666667</v>
      </c>
      <c r="L46" s="438">
        <v>3.2462340300000001</v>
      </c>
      <c r="M46" s="438">
        <v>3.1157238422222227</v>
      </c>
      <c r="N46" s="438">
        <v>3.9109289700000001</v>
      </c>
      <c r="O46" s="438">
        <v>3.7284671277777779</v>
      </c>
      <c r="P46" s="436">
        <v>3815.39</v>
      </c>
      <c r="Q46" s="435">
        <v>2.043332557722799E-2</v>
      </c>
      <c r="R46" s="437">
        <v>5.910683255331084E-2</v>
      </c>
      <c r="S46" s="436">
        <v>538.37</v>
      </c>
      <c r="T46" s="435">
        <v>1.7549165067994643E-2</v>
      </c>
      <c r="U46" s="437">
        <v>5.5106104434671455E-2</v>
      </c>
      <c r="V46" s="436">
        <v>595</v>
      </c>
      <c r="W46" s="435">
        <v>1.896473183245817E-2</v>
      </c>
      <c r="X46" s="434">
        <v>5.1203318622375926E-2</v>
      </c>
      <c r="Y46" s="436">
        <v>234.71899999999999</v>
      </c>
      <c r="Z46" s="435">
        <v>5.0311718562667807E-3</v>
      </c>
      <c r="AA46" s="434">
        <v>1.5128383667573297E-2</v>
      </c>
      <c r="AB46" s="431">
        <v>1413291</v>
      </c>
      <c r="AC46" s="431">
        <v>5331619</v>
      </c>
      <c r="AD46" s="431">
        <v>873580</v>
      </c>
      <c r="AE46" s="431">
        <v>3290423</v>
      </c>
      <c r="AF46" s="433">
        <v>5</v>
      </c>
      <c r="AG46" s="433" t="s">
        <v>269</v>
      </c>
    </row>
    <row r="47" spans="1:33" s="425" customFormat="1" ht="15.75" customHeight="1">
      <c r="A47" s="423">
        <v>41699</v>
      </c>
      <c r="B47" s="422" t="s">
        <v>60</v>
      </c>
      <c r="C47" s="421">
        <v>173.44710000000001</v>
      </c>
      <c r="D47" s="420">
        <v>3.469338083437834E-2</v>
      </c>
      <c r="E47" s="420">
        <v>3.1871190404112459E-2</v>
      </c>
      <c r="F47" s="420">
        <v>3.469338083437834E-2</v>
      </c>
      <c r="G47" s="420">
        <v>8.3600491513298181E-3</v>
      </c>
      <c r="H47" s="429">
        <v>0.1075</v>
      </c>
      <c r="I47" s="428">
        <v>0.10666666666666666</v>
      </c>
      <c r="J47" s="407">
        <v>2.2719</v>
      </c>
      <c r="K47" s="427">
        <v>2.3631333333333333</v>
      </c>
      <c r="L47" s="426">
        <v>3.12817911</v>
      </c>
      <c r="M47" s="426">
        <v>3.2341055088888884</v>
      </c>
      <c r="N47" s="426">
        <v>3.7854397799999999</v>
      </c>
      <c r="O47" s="426">
        <v>3.9264248044444447</v>
      </c>
      <c r="P47" s="411">
        <v>3898.38</v>
      </c>
      <c r="Q47" s="410">
        <v>2.1751380592809788E-2</v>
      </c>
      <c r="R47" s="415">
        <v>6.1528910091982913E-2</v>
      </c>
      <c r="S47" s="411">
        <v>552.08699999999999</v>
      </c>
      <c r="T47" s="410">
        <v>2.5478759960621877E-2</v>
      </c>
      <c r="U47" s="409">
        <v>7.3001170008901495E-2</v>
      </c>
      <c r="V47" s="411">
        <v>611.58299999999997</v>
      </c>
      <c r="W47" s="410">
        <v>2.7870588235294091E-2</v>
      </c>
      <c r="X47" s="409">
        <v>7.6935403210469433E-2</v>
      </c>
      <c r="Y47" s="411">
        <v>236.02799999999999</v>
      </c>
      <c r="Z47" s="410">
        <v>5.5768812920982125E-3</v>
      </c>
      <c r="AA47" s="409">
        <v>1.6126949139408042E-2</v>
      </c>
      <c r="AB47" s="408">
        <v>1385981</v>
      </c>
      <c r="AC47" s="408">
        <v>5475986</v>
      </c>
      <c r="AD47" s="408">
        <v>873828</v>
      </c>
      <c r="AE47" s="408">
        <v>3386538</v>
      </c>
      <c r="AF47" s="407">
        <v>5</v>
      </c>
      <c r="AG47" s="407" t="s">
        <v>269</v>
      </c>
    </row>
    <row r="48" spans="1:33" s="425" customFormat="1" ht="15.75" customHeight="1">
      <c r="A48" s="423">
        <v>41791</v>
      </c>
      <c r="B48" s="422" t="s">
        <v>61</v>
      </c>
      <c r="C48" s="421">
        <v>173.96600000000001</v>
      </c>
      <c r="D48" s="420">
        <v>1.476583423370692E-2</v>
      </c>
      <c r="E48" s="420">
        <v>2.0632149595586569E-2</v>
      </c>
      <c r="F48" s="420">
        <v>-4.3525166474460697E-3</v>
      </c>
      <c r="G48" s="420">
        <v>-1.4670003091187489E-2</v>
      </c>
      <c r="H48" s="429">
        <v>0.11</v>
      </c>
      <c r="I48" s="428">
        <v>0.11</v>
      </c>
      <c r="J48" s="407">
        <v>2.2143000000000002</v>
      </c>
      <c r="K48" s="427">
        <v>2.2289999999999996</v>
      </c>
      <c r="L48" s="426">
        <v>3.0318195600000002</v>
      </c>
      <c r="M48" s="426">
        <v>3.0607141999999996</v>
      </c>
      <c r="N48" s="426">
        <v>3.7877815799999999</v>
      </c>
      <c r="O48" s="426">
        <v>3.7695361999999992</v>
      </c>
      <c r="P48" s="411">
        <v>3958.32</v>
      </c>
      <c r="Q48" s="410">
        <v>1.5375617564219013E-2</v>
      </c>
      <c r="R48" s="415">
        <v>6.5232836013692452E-2</v>
      </c>
      <c r="S48" s="411">
        <v>551.55399999999997</v>
      </c>
      <c r="T48" s="410">
        <v>-9.654275503679921E-4</v>
      </c>
      <c r="U48" s="409">
        <v>6.2411273747815965E-2</v>
      </c>
      <c r="V48" s="411">
        <v>603.59400000000005</v>
      </c>
      <c r="W48" s="410">
        <v>-1.3062822217098757E-2</v>
      </c>
      <c r="X48" s="409">
        <v>6.0155090498731134E-2</v>
      </c>
      <c r="Y48" s="411">
        <v>237.23099999999999</v>
      </c>
      <c r="Z48" s="410">
        <v>5.0968529157557896E-3</v>
      </c>
      <c r="AA48" s="409">
        <v>2.0589816945944195E-2</v>
      </c>
      <c r="AB48" s="408">
        <v>1422322</v>
      </c>
      <c r="AC48" s="408">
        <v>5575728</v>
      </c>
      <c r="AD48" s="408">
        <v>888391</v>
      </c>
      <c r="AE48" s="408">
        <v>3468944</v>
      </c>
      <c r="AF48" s="407">
        <v>5</v>
      </c>
      <c r="AG48" s="407" t="s">
        <v>269</v>
      </c>
    </row>
    <row r="49" spans="1:33" s="425" customFormat="1" ht="15.75" customHeight="1">
      <c r="A49" s="423">
        <v>41883</v>
      </c>
      <c r="B49" s="422" t="s">
        <v>62</v>
      </c>
      <c r="C49" s="421">
        <v>177.27610000000001</v>
      </c>
      <c r="D49" s="420">
        <v>7.5184273863240225E-3</v>
      </c>
      <c r="E49" s="420">
        <v>1.1928465299508861E-2</v>
      </c>
      <c r="F49" s="420">
        <v>-6.3884440792552066E-3</v>
      </c>
      <c r="G49" s="420">
        <v>-6.0550256366609378E-4</v>
      </c>
      <c r="H49" s="429">
        <v>0.11</v>
      </c>
      <c r="I49" s="428">
        <v>0.11</v>
      </c>
      <c r="J49" s="407">
        <v>2.4468999999999999</v>
      </c>
      <c r="K49" s="427">
        <v>2.2754666666666665</v>
      </c>
      <c r="L49" s="426">
        <v>3.09067939</v>
      </c>
      <c r="M49" s="426">
        <v>2.9697115466666664</v>
      </c>
      <c r="N49" s="426">
        <v>3.9671589699999998</v>
      </c>
      <c r="O49" s="426">
        <v>3.769462231111111</v>
      </c>
      <c r="P49" s="411">
        <v>3991.24</v>
      </c>
      <c r="Q49" s="410">
        <v>8.3166595929584641E-3</v>
      </c>
      <c r="R49" s="415">
        <v>6.7464743152562567E-2</v>
      </c>
      <c r="S49" s="411">
        <v>547.83900000000006</v>
      </c>
      <c r="T49" s="410">
        <v>-6.7355145643036574E-3</v>
      </c>
      <c r="U49" s="415">
        <v>3.5446100343045073E-2</v>
      </c>
      <c r="V49" s="411">
        <v>594.97</v>
      </c>
      <c r="W49" s="410">
        <v>-1.4287749712555198E-2</v>
      </c>
      <c r="X49" s="409">
        <v>1.8913355459424519E-2</v>
      </c>
      <c r="Y49" s="411">
        <v>237.477</v>
      </c>
      <c r="Z49" s="410">
        <v>1.0369639718250667E-3</v>
      </c>
      <c r="AA49" s="409">
        <v>1.6840509711232077E-2</v>
      </c>
      <c r="AB49" s="408">
        <v>1462125</v>
      </c>
      <c r="AC49" s="408">
        <v>5683719</v>
      </c>
      <c r="AD49" s="408">
        <v>912055</v>
      </c>
      <c r="AE49" s="408">
        <v>3547854</v>
      </c>
      <c r="AF49" s="407">
        <v>5</v>
      </c>
      <c r="AG49" s="407" t="s">
        <v>269</v>
      </c>
    </row>
    <row r="50" spans="1:33" s="432" customFormat="1" ht="15.75" customHeight="1">
      <c r="A50" s="405">
        <v>41974</v>
      </c>
      <c r="B50" s="404" t="s">
        <v>63</v>
      </c>
      <c r="C50" s="403">
        <v>175.85830000000001</v>
      </c>
      <c r="D50" s="402">
        <v>5.0393459495359227E-3</v>
      </c>
      <c r="E50" s="402">
        <v>5.0393459495359227E-3</v>
      </c>
      <c r="F50" s="402">
        <v>-2.2852461490368015E-3</v>
      </c>
      <c r="G50" s="402">
        <v>5.241471944585907E-3</v>
      </c>
      <c r="H50" s="441">
        <v>0.11749999999999999</v>
      </c>
      <c r="I50" s="440">
        <v>0.11416666666666667</v>
      </c>
      <c r="J50" s="433">
        <v>2.6576</v>
      </c>
      <c r="K50" s="439">
        <v>2.5491333333333337</v>
      </c>
      <c r="L50" s="438">
        <v>3.2151644799999999</v>
      </c>
      <c r="M50" s="438">
        <v>3.1503039444444449</v>
      </c>
      <c r="N50" s="438">
        <v>4.1397435200000006</v>
      </c>
      <c r="O50" s="438">
        <v>4.0120809533333341</v>
      </c>
      <c r="P50" s="436">
        <v>4059.86</v>
      </c>
      <c r="Q50" s="435">
        <v>1.7192651907677936E-2</v>
      </c>
      <c r="R50" s="437">
        <v>6.4074707959081545E-2</v>
      </c>
      <c r="S50" s="436">
        <v>558.21299999999997</v>
      </c>
      <c r="T50" s="435">
        <v>1.8936220312901986E-2</v>
      </c>
      <c r="U50" s="437">
        <v>3.6857551498040264E-2</v>
      </c>
      <c r="V50" s="436">
        <v>607.65599999999995</v>
      </c>
      <c r="W50" s="435">
        <v>2.1322083466393194E-2</v>
      </c>
      <c r="X50" s="434">
        <v>2.127058823529393E-2</v>
      </c>
      <c r="Y50" s="436">
        <v>236.25200000000001</v>
      </c>
      <c r="Z50" s="435">
        <v>-5.158394286604584E-3</v>
      </c>
      <c r="AA50" s="434">
        <v>6.5312139196231911E-3</v>
      </c>
      <c r="AB50" s="431">
        <v>1508525</v>
      </c>
      <c r="AC50" s="431">
        <v>5778953</v>
      </c>
      <c r="AD50" s="431">
        <v>964130</v>
      </c>
      <c r="AE50" s="431">
        <v>3638404</v>
      </c>
      <c r="AF50" s="433">
        <v>5</v>
      </c>
      <c r="AG50" s="433" t="s">
        <v>269</v>
      </c>
    </row>
    <row r="51" spans="1:33" s="425" customFormat="1" ht="15.75" customHeight="1">
      <c r="A51" s="423">
        <v>42064</v>
      </c>
      <c r="B51" s="422" t="s">
        <v>64</v>
      </c>
      <c r="C51" s="421">
        <v>170.63829999999999</v>
      </c>
      <c r="D51" s="420">
        <v>-1.6193986523845183E-2</v>
      </c>
      <c r="E51" s="420">
        <v>-7.2730961601226163E-3</v>
      </c>
      <c r="F51" s="420">
        <v>-1.6193986523845183E-2</v>
      </c>
      <c r="G51" s="420">
        <v>-7.9823881982765688E-3</v>
      </c>
      <c r="H51" s="429">
        <v>0.1275</v>
      </c>
      <c r="I51" s="428">
        <v>0.12416666666666666</v>
      </c>
      <c r="J51" s="407">
        <v>3.1966999999999999</v>
      </c>
      <c r="K51" s="427">
        <v>2.8656666666666664</v>
      </c>
      <c r="L51" s="426">
        <v>3.4303787699999995</v>
      </c>
      <c r="M51" s="426">
        <v>3.1730571777777774</v>
      </c>
      <c r="N51" s="426">
        <v>4.7368700600000002</v>
      </c>
      <c r="O51" s="426">
        <v>4.3286850222222215</v>
      </c>
      <c r="P51" s="411">
        <v>4215.26</v>
      </c>
      <c r="Q51" s="410">
        <v>3.8277181971792196E-2</v>
      </c>
      <c r="R51" s="415">
        <v>8.1285046609104405E-2</v>
      </c>
      <c r="S51" s="411">
        <v>569.53599999999994</v>
      </c>
      <c r="T51" s="410">
        <v>2.0284371736236873E-2</v>
      </c>
      <c r="U51" s="409">
        <v>3.1605525940657797E-2</v>
      </c>
      <c r="V51" s="411">
        <v>616.15700000000004</v>
      </c>
      <c r="W51" s="410">
        <v>1.3989823189436201E-2</v>
      </c>
      <c r="X51" s="409">
        <v>7.4789521618490173E-3</v>
      </c>
      <c r="Y51" s="411">
        <v>235.976</v>
      </c>
      <c r="Z51" s="410">
        <v>-1.168244078357028E-3</v>
      </c>
      <c r="AA51" s="409">
        <v>-2.2031284423873476E-4</v>
      </c>
      <c r="AB51" s="408">
        <v>1456659</v>
      </c>
      <c r="AC51" s="408">
        <v>5849631</v>
      </c>
      <c r="AD51" s="408">
        <v>936567</v>
      </c>
      <c r="AE51" s="408">
        <v>3701143</v>
      </c>
      <c r="AF51" s="407">
        <v>5.5</v>
      </c>
      <c r="AG51" s="407" t="s">
        <v>269</v>
      </c>
    </row>
    <row r="52" spans="1:33" s="425" customFormat="1" ht="15.75" customHeight="1">
      <c r="A52" s="423">
        <v>42156</v>
      </c>
      <c r="B52" s="422" t="s">
        <v>65</v>
      </c>
      <c r="C52" s="421">
        <v>169.1987</v>
      </c>
      <c r="D52" s="420">
        <v>-2.1807179982562541E-2</v>
      </c>
      <c r="E52" s="420">
        <v>-1.2987934169702675E-2</v>
      </c>
      <c r="F52" s="420">
        <v>-2.740363059448403E-2</v>
      </c>
      <c r="G52" s="420">
        <v>-2.3489952095389288E-2</v>
      </c>
      <c r="H52" s="429">
        <v>0.13750000000000001</v>
      </c>
      <c r="I52" s="428">
        <v>0.13416666666666666</v>
      </c>
      <c r="J52" s="407">
        <v>3.1029</v>
      </c>
      <c r="K52" s="427">
        <v>3.069433333333333</v>
      </c>
      <c r="L52" s="426">
        <v>3.4755582900000004</v>
      </c>
      <c r="M52" s="426">
        <v>3.4184279033333329</v>
      </c>
      <c r="N52" s="426">
        <v>4.8265609500000002</v>
      </c>
      <c r="O52" s="426">
        <v>4.7266203899999999</v>
      </c>
      <c r="P52" s="411">
        <v>4310.3900000000003</v>
      </c>
      <c r="Q52" s="410">
        <v>2.2568002922714214E-2</v>
      </c>
      <c r="R52" s="415">
        <v>8.894429960185124E-2</v>
      </c>
      <c r="S52" s="411">
        <v>582.40099999999995</v>
      </c>
      <c r="T52" s="410">
        <v>2.2588563321721544E-2</v>
      </c>
      <c r="U52" s="409">
        <v>5.5927434122497566E-2</v>
      </c>
      <c r="V52" s="411">
        <v>629.29399999999998</v>
      </c>
      <c r="W52" s="410">
        <v>2.1320864649756466E-2</v>
      </c>
      <c r="X52" s="409">
        <v>4.2578289379947343E-2</v>
      </c>
      <c r="Y52" s="411">
        <v>237.65700000000001</v>
      </c>
      <c r="Z52" s="410">
        <v>7.1236057904193739E-3</v>
      </c>
      <c r="AA52" s="409">
        <v>1.7957180975505249E-3</v>
      </c>
      <c r="AB52" s="408">
        <v>1479970</v>
      </c>
      <c r="AC52" s="408">
        <v>5907279</v>
      </c>
      <c r="AD52" s="408">
        <v>938595</v>
      </c>
      <c r="AE52" s="408">
        <v>3751347</v>
      </c>
      <c r="AF52" s="407">
        <v>6</v>
      </c>
      <c r="AG52" s="407" t="s">
        <v>269</v>
      </c>
    </row>
    <row r="53" spans="1:33" s="425" customFormat="1" ht="15.75" customHeight="1">
      <c r="A53" s="423">
        <v>42248</v>
      </c>
      <c r="B53" s="422" t="s">
        <v>66</v>
      </c>
      <c r="C53" s="421">
        <v>169.7191</v>
      </c>
      <c r="D53" s="420">
        <v>-2.884202686085402E-2</v>
      </c>
      <c r="E53" s="420">
        <v>-2.2164053571273268E-2</v>
      </c>
      <c r="F53" s="420">
        <v>-4.2628419736219447E-2</v>
      </c>
      <c r="G53" s="420">
        <v>-1.6474244338609667E-2</v>
      </c>
      <c r="H53" s="429">
        <v>0.14249999999999999</v>
      </c>
      <c r="I53" s="428">
        <v>0.14249999999999999</v>
      </c>
      <c r="J53" s="407">
        <v>3.9474999999999998</v>
      </c>
      <c r="K53" s="427">
        <v>3.5466000000000002</v>
      </c>
      <c r="L53" s="426">
        <v>4.4121207499999997</v>
      </c>
      <c r="M53" s="426">
        <v>3.9452378400000003</v>
      </c>
      <c r="N53" s="426">
        <v>5.9717779999999996</v>
      </c>
      <c r="O53" s="426">
        <v>5.4493509000000007</v>
      </c>
      <c r="P53" s="411">
        <v>4370.12</v>
      </c>
      <c r="Q53" s="410">
        <v>1.3857214776389126E-2</v>
      </c>
      <c r="R53" s="415">
        <v>9.4927892083663146E-2</v>
      </c>
      <c r="S53" s="411">
        <v>593.60599999999999</v>
      </c>
      <c r="T53" s="410">
        <v>1.9239321361055328E-2</v>
      </c>
      <c r="U53" s="409">
        <v>8.3540967327992322E-2</v>
      </c>
      <c r="V53" s="411">
        <v>643.41899999999998</v>
      </c>
      <c r="W53" s="410">
        <v>2.2445788454998672E-2</v>
      </c>
      <c r="X53" s="409">
        <v>8.1430996520832855E-2</v>
      </c>
      <c r="Y53" s="411">
        <v>237.49799999999999</v>
      </c>
      <c r="Z53" s="410">
        <v>-6.6903141923035925E-4</v>
      </c>
      <c r="AA53" s="409">
        <v>8.8429616341700878E-5</v>
      </c>
      <c r="AB53" s="408">
        <v>1508228</v>
      </c>
      <c r="AC53" s="408">
        <v>5953382</v>
      </c>
      <c r="AD53" s="408">
        <v>959600</v>
      </c>
      <c r="AE53" s="408">
        <v>3798892</v>
      </c>
      <c r="AF53" s="407">
        <v>6.5</v>
      </c>
      <c r="AG53" s="407" t="s">
        <v>269</v>
      </c>
    </row>
    <row r="54" spans="1:33" s="432" customFormat="1" ht="15.75" customHeight="1">
      <c r="A54" s="405">
        <v>42339</v>
      </c>
      <c r="B54" s="404" t="s">
        <v>67</v>
      </c>
      <c r="C54" s="403">
        <v>166.15170000000001</v>
      </c>
      <c r="D54" s="402">
        <v>-3.5457552842598106E-2</v>
      </c>
      <c r="E54" s="402">
        <v>-3.5457552842598106E-2</v>
      </c>
      <c r="F54" s="402">
        <v>-5.5195575073795244E-2</v>
      </c>
      <c r="G54" s="402">
        <v>-7.6688090408060239E-3</v>
      </c>
      <c r="H54" s="441">
        <v>0.14249999999999999</v>
      </c>
      <c r="I54" s="440">
        <v>0.14249999999999999</v>
      </c>
      <c r="J54" s="433">
        <v>3.9578000000000002</v>
      </c>
      <c r="K54" s="439">
        <v>3.8417666666666666</v>
      </c>
      <c r="L54" s="438">
        <v>4.2989623600000009</v>
      </c>
      <c r="M54" s="438">
        <v>4.1533339433333332</v>
      </c>
      <c r="N54" s="438">
        <v>5.8361718800000002</v>
      </c>
      <c r="O54" s="438">
        <v>5.7921035444444433</v>
      </c>
      <c r="P54" s="436">
        <v>4493.17</v>
      </c>
      <c r="Q54" s="435">
        <v>2.8157121543573194E-2</v>
      </c>
      <c r="R54" s="437">
        <v>0.1067302813397506</v>
      </c>
      <c r="S54" s="436">
        <v>617.04399999999998</v>
      </c>
      <c r="T54" s="435">
        <v>3.9484102249640385E-2</v>
      </c>
      <c r="U54" s="437">
        <v>0.10539166948817025</v>
      </c>
      <c r="V54" s="436">
        <v>675.71199999999999</v>
      </c>
      <c r="W54" s="435">
        <v>5.0189689766699574E-2</v>
      </c>
      <c r="X54" s="434">
        <v>0.11199757757678697</v>
      </c>
      <c r="Y54" s="436">
        <v>237.761</v>
      </c>
      <c r="Z54" s="435">
        <v>1.1073777463388446E-3</v>
      </c>
      <c r="AA54" s="434">
        <v>6.3872475153647912E-3</v>
      </c>
      <c r="AB54" s="431">
        <v>1550930</v>
      </c>
      <c r="AC54" s="431">
        <v>5995787</v>
      </c>
      <c r="AD54" s="431">
        <v>1000430</v>
      </c>
      <c r="AE54" s="431">
        <v>3835192</v>
      </c>
      <c r="AF54" s="433">
        <v>7</v>
      </c>
      <c r="AG54" s="433" t="s">
        <v>269</v>
      </c>
    </row>
    <row r="55" spans="1:33" s="425" customFormat="1" ht="15.75" customHeight="1">
      <c r="A55" s="423">
        <v>42430</v>
      </c>
      <c r="B55" s="422" t="s">
        <v>68</v>
      </c>
      <c r="C55" s="421">
        <v>161.87049999999999</v>
      </c>
      <c r="D55" s="420">
        <v>-5.13823684366288E-2</v>
      </c>
      <c r="E55" s="420">
        <v>-4.4140736353021515E-2</v>
      </c>
      <c r="F55" s="420">
        <v>-5.13823684366288E-2</v>
      </c>
      <c r="G55" s="420">
        <v>-1.433913091129313E-2</v>
      </c>
      <c r="H55" s="429">
        <v>0.14249999999999999</v>
      </c>
      <c r="I55" s="428">
        <v>0.14249999999999999</v>
      </c>
      <c r="J55" s="407">
        <v>3.59</v>
      </c>
      <c r="K55" s="427">
        <v>3.9049666666666667</v>
      </c>
      <c r="L55" s="426">
        <v>4.0854199999999992</v>
      </c>
      <c r="M55" s="426">
        <v>4.3063972399999999</v>
      </c>
      <c r="N55" s="426">
        <v>5.1552399999999992</v>
      </c>
      <c r="O55" s="426">
        <v>5.5347695877777783</v>
      </c>
      <c r="P55" s="411">
        <v>4610.92</v>
      </c>
      <c r="Q55" s="410">
        <v>2.6206442222306281E-2</v>
      </c>
      <c r="R55" s="415">
        <v>9.3863723708620617E-2</v>
      </c>
      <c r="S55" s="411">
        <v>635.34900000000005</v>
      </c>
      <c r="T55" s="410">
        <v>2.9665631624325117E-2</v>
      </c>
      <c r="U55" s="409">
        <v>0.11555546971569863</v>
      </c>
      <c r="V55" s="411">
        <v>696.42399999999998</v>
      </c>
      <c r="W55" s="410">
        <v>3.0652112142451227E-2</v>
      </c>
      <c r="X55" s="409">
        <v>0.1302703694026035</v>
      </c>
      <c r="Y55" s="411">
        <v>238.08</v>
      </c>
      <c r="Z55" s="410">
        <v>1.3416834552344437E-3</v>
      </c>
      <c r="AA55" s="409">
        <v>8.9161609655219465E-3</v>
      </c>
      <c r="AB55" s="408">
        <v>1500299</v>
      </c>
      <c r="AC55" s="408">
        <v>6039427</v>
      </c>
      <c r="AD55" s="408">
        <v>974593</v>
      </c>
      <c r="AE55" s="408">
        <v>3873218</v>
      </c>
      <c r="AF55" s="407">
        <v>7.5</v>
      </c>
      <c r="AG55" s="407" t="s">
        <v>269</v>
      </c>
    </row>
    <row r="56" spans="1:33" s="425" customFormat="1" ht="15.75" customHeight="1">
      <c r="A56" s="423">
        <v>42522</v>
      </c>
      <c r="B56" s="422" t="s">
        <v>69</v>
      </c>
      <c r="C56" s="421">
        <v>163.75299999999999</v>
      </c>
      <c r="D56" s="420">
        <v>-4.1824462904274773E-2</v>
      </c>
      <c r="E56" s="420">
        <v>-4.5423375336990701E-2</v>
      </c>
      <c r="F56" s="420">
        <v>-3.2185235465757245E-2</v>
      </c>
      <c r="G56" s="420">
        <v>2.6542295657372428E-3</v>
      </c>
      <c r="H56" s="429">
        <v>0.14249999999999999</v>
      </c>
      <c r="I56" s="428">
        <v>0.14249999999999999</v>
      </c>
      <c r="J56" s="407">
        <v>3.2130000000000001</v>
      </c>
      <c r="K56" s="427">
        <v>3.5013666666666663</v>
      </c>
      <c r="L56" s="426">
        <v>3.5683578000000002</v>
      </c>
      <c r="M56" s="426">
        <v>3.9319180544444441</v>
      </c>
      <c r="N56" s="426">
        <v>4.2768243000000004</v>
      </c>
      <c r="O56" s="426">
        <v>4.9666886166666666</v>
      </c>
      <c r="P56" s="411">
        <v>4691.59</v>
      </c>
      <c r="Q56" s="410">
        <v>1.749542390672576E-2</v>
      </c>
      <c r="R56" s="415">
        <v>8.8437473175281056E-2</v>
      </c>
      <c r="S56" s="411">
        <v>653.49599999999998</v>
      </c>
      <c r="T56" s="410">
        <v>2.8562254760769124E-2</v>
      </c>
      <c r="U56" s="409">
        <v>0.12207224918913262</v>
      </c>
      <c r="V56" s="411">
        <v>720.875</v>
      </c>
      <c r="W56" s="410">
        <v>3.5109358666559398E-2</v>
      </c>
      <c r="X56" s="409">
        <v>0.14552975238918542</v>
      </c>
      <c r="Y56" s="411">
        <v>240.22200000000001</v>
      </c>
      <c r="Z56" s="410">
        <v>8.9969758064516459E-3</v>
      </c>
      <c r="AA56" s="409">
        <v>1.0792865347959424E-2</v>
      </c>
      <c r="AB56" s="408">
        <v>1559050</v>
      </c>
      <c r="AC56" s="408">
        <v>6118507</v>
      </c>
      <c r="AD56" s="408">
        <v>986780</v>
      </c>
      <c r="AE56" s="408">
        <v>3921403</v>
      </c>
      <c r="AF56" s="407">
        <v>7.5</v>
      </c>
      <c r="AG56" s="407" t="s">
        <v>269</v>
      </c>
    </row>
    <row r="57" spans="1:33" s="425" customFormat="1" ht="15.75" customHeight="1">
      <c r="A57" s="423">
        <v>42614</v>
      </c>
      <c r="B57" s="422" t="s">
        <v>70</v>
      </c>
      <c r="C57" s="421">
        <v>165.5539</v>
      </c>
      <c r="D57" s="420">
        <v>-3.6068060023224158E-2</v>
      </c>
      <c r="E57" s="420">
        <v>-4.0975649183909835E-2</v>
      </c>
      <c r="F57" s="420">
        <v>-2.4541728067141499E-2</v>
      </c>
      <c r="G57" s="420">
        <v>-5.3249475140144664E-3</v>
      </c>
      <c r="H57" s="429">
        <v>0.14249999999999999</v>
      </c>
      <c r="I57" s="428">
        <v>0.14249999999999999</v>
      </c>
      <c r="J57" s="407">
        <v>3.2624</v>
      </c>
      <c r="K57" s="427">
        <v>3.2479999999999998</v>
      </c>
      <c r="L57" s="426">
        <v>3.6653064</v>
      </c>
      <c r="M57" s="426">
        <v>3.6798757333333332</v>
      </c>
      <c r="N57" s="426">
        <v>4.23198528</v>
      </c>
      <c r="O57" s="426">
        <v>4.2592106666666671</v>
      </c>
      <c r="P57" s="411">
        <v>4740.53</v>
      </c>
      <c r="Q57" s="410">
        <v>1.0431431561581439E-2</v>
      </c>
      <c r="R57" s="415">
        <v>8.4759686232872333E-2</v>
      </c>
      <c r="S57" s="411">
        <v>656.89400000000001</v>
      </c>
      <c r="T57" s="410">
        <v>5.1997257825602272E-3</v>
      </c>
      <c r="U57" s="409">
        <v>0.10661617301711912</v>
      </c>
      <c r="V57" s="411">
        <v>722.42399999999998</v>
      </c>
      <c r="W57" s="410">
        <v>2.1487775273105747E-3</v>
      </c>
      <c r="X57" s="409">
        <v>0.12278934877583647</v>
      </c>
      <c r="Y57" s="411">
        <v>241.17599999999999</v>
      </c>
      <c r="Z57" s="410">
        <v>3.9713265229661676E-3</v>
      </c>
      <c r="AA57" s="409">
        <v>1.5486446201652182E-2</v>
      </c>
      <c r="AB57" s="408">
        <v>1577170</v>
      </c>
      <c r="AC57" s="408">
        <v>6187449</v>
      </c>
      <c r="AD57" s="408">
        <v>1016029</v>
      </c>
      <c r="AE57" s="408">
        <v>3977832</v>
      </c>
      <c r="AF57" s="407">
        <v>7.5</v>
      </c>
      <c r="AG57" s="407" t="s">
        <v>269</v>
      </c>
    </row>
    <row r="58" spans="1:33" s="432" customFormat="1" ht="15.75" customHeight="1">
      <c r="A58" s="405">
        <v>42705</v>
      </c>
      <c r="B58" s="404" t="s">
        <v>71</v>
      </c>
      <c r="C58" s="403">
        <v>162.3948</v>
      </c>
      <c r="D58" s="402">
        <v>-3.2759130499899647E-2</v>
      </c>
      <c r="E58" s="402">
        <v>-3.2759130499899647E-2</v>
      </c>
      <c r="F58" s="402">
        <v>-2.2611264284385868E-2</v>
      </c>
      <c r="G58" s="402">
        <v>-1.1625179606089553E-3</v>
      </c>
      <c r="H58" s="441">
        <v>0.13750000000000001</v>
      </c>
      <c r="I58" s="440">
        <v>0.13916666666666666</v>
      </c>
      <c r="J58" s="433">
        <v>3.2551999999999999</v>
      </c>
      <c r="K58" s="439">
        <v>3.2922999999999996</v>
      </c>
      <c r="L58" s="438">
        <v>3.4234938400000003</v>
      </c>
      <c r="M58" s="438">
        <v>3.5217733099999999</v>
      </c>
      <c r="N58" s="438">
        <v>4.0169167999999997</v>
      </c>
      <c r="O58" s="438">
        <v>4.0701607466666658</v>
      </c>
      <c r="P58" s="436">
        <v>4775.7</v>
      </c>
      <c r="Q58" s="435">
        <v>7.4190016728088448E-3</v>
      </c>
      <c r="R58" s="437">
        <v>6.2879882132213849E-2</v>
      </c>
      <c r="S58" s="436">
        <v>661.30399999999997</v>
      </c>
      <c r="T58" s="435">
        <v>6.7134119051170948E-3</v>
      </c>
      <c r="U58" s="437">
        <v>7.1729082528960708E-2</v>
      </c>
      <c r="V58" s="436">
        <v>727.32500000000005</v>
      </c>
      <c r="W58" s="395">
        <v>6.7841046255385784E-3</v>
      </c>
      <c r="X58" s="394">
        <v>7.6383133642735412E-2</v>
      </c>
      <c r="Y58" s="436">
        <v>242.637</v>
      </c>
      <c r="Z58" s="435">
        <v>6.0578166981790638E-3</v>
      </c>
      <c r="AA58" s="434">
        <v>2.0507989115119862E-2</v>
      </c>
      <c r="AB58" s="431">
        <v>1632808</v>
      </c>
      <c r="AC58" s="431">
        <v>6269327</v>
      </c>
      <c r="AD58" s="431">
        <v>1050734</v>
      </c>
      <c r="AE58" s="431">
        <v>4028136</v>
      </c>
      <c r="AF58" s="433">
        <v>7.5</v>
      </c>
      <c r="AG58" s="433" t="s">
        <v>269</v>
      </c>
    </row>
    <row r="59" spans="1:33" s="425" customFormat="1" ht="15.75" customHeight="1">
      <c r="A59" s="423">
        <v>42795</v>
      </c>
      <c r="B59" s="422" t="s">
        <v>72</v>
      </c>
      <c r="C59" s="421">
        <v>162.327</v>
      </c>
      <c r="D59" s="420">
        <v>2.8201556182256837E-3</v>
      </c>
      <c r="E59" s="420">
        <v>-1.9359012804750164E-2</v>
      </c>
      <c r="F59" s="420">
        <v>2.8201556182256837E-3</v>
      </c>
      <c r="G59" s="420">
        <v>1.0353247502770779E-2</v>
      </c>
      <c r="H59" s="429">
        <v>0.1225</v>
      </c>
      <c r="I59" s="428">
        <v>0.125</v>
      </c>
      <c r="J59" s="407">
        <v>3.1219999999999999</v>
      </c>
      <c r="K59" s="427">
        <v>3.1418999999999997</v>
      </c>
      <c r="L59" s="426">
        <v>3.3255543999999997</v>
      </c>
      <c r="M59" s="426">
        <v>3.3540829799999998</v>
      </c>
      <c r="N59" s="426">
        <v>3.9181099999999995</v>
      </c>
      <c r="O59" s="426">
        <v>3.9283175699999995</v>
      </c>
      <c r="P59" s="411">
        <v>4821.6899999999996</v>
      </c>
      <c r="Q59" s="410">
        <v>9.6300018845405511E-3</v>
      </c>
      <c r="R59" s="415">
        <v>4.5711051156818838E-2</v>
      </c>
      <c r="S59" s="411">
        <v>666.197</v>
      </c>
      <c r="T59" s="410">
        <v>7.3990176983655953E-3</v>
      </c>
      <c r="U59" s="409">
        <v>4.8552842610911418E-2</v>
      </c>
      <c r="V59" s="411">
        <v>730.42499999999995</v>
      </c>
      <c r="W59" s="410">
        <v>4.2621936548308259E-3</v>
      </c>
      <c r="X59" s="409">
        <v>4.8822269192331014E-2</v>
      </c>
      <c r="Y59" s="411">
        <v>243.892</v>
      </c>
      <c r="Z59" s="410">
        <v>5.1723356289437028E-3</v>
      </c>
      <c r="AA59" s="409">
        <v>2.44119623655914E-2</v>
      </c>
      <c r="AB59" s="408">
        <v>1585673</v>
      </c>
      <c r="AC59" s="408">
        <v>6354701</v>
      </c>
      <c r="AD59" s="408">
        <v>1017563</v>
      </c>
      <c r="AE59" s="408">
        <v>4071106</v>
      </c>
      <c r="AF59" s="407">
        <v>7.5</v>
      </c>
      <c r="AG59" s="407" t="s">
        <v>269</v>
      </c>
    </row>
    <row r="60" spans="1:33" s="425" customFormat="1" ht="15.75" customHeight="1">
      <c r="A60" s="423">
        <v>42887</v>
      </c>
      <c r="B60" s="422" t="s">
        <v>73</v>
      </c>
      <c r="C60" s="421">
        <v>165.04249999999999</v>
      </c>
      <c r="D60" s="420">
        <v>5.3620208615166032E-3</v>
      </c>
      <c r="E60" s="420">
        <v>-9.3365883878364642E-3</v>
      </c>
      <c r="F60" s="420">
        <v>7.8746648916356854E-3</v>
      </c>
      <c r="G60" s="420">
        <v>8.3696663280157235E-3</v>
      </c>
      <c r="H60" s="429">
        <v>0.10249999999999999</v>
      </c>
      <c r="I60" s="428">
        <v>0.10916666666666666</v>
      </c>
      <c r="J60" s="407">
        <v>3.3081999999999998</v>
      </c>
      <c r="K60" s="427">
        <v>3.2140333333333331</v>
      </c>
      <c r="L60" s="426">
        <v>3.7799493200000001</v>
      </c>
      <c r="M60" s="426">
        <v>3.5897538299999998</v>
      </c>
      <c r="N60" s="426">
        <v>4.3089304999999998</v>
      </c>
      <c r="O60" s="426">
        <v>4.1638873177777773</v>
      </c>
      <c r="P60" s="411">
        <v>4832.2700000000004</v>
      </c>
      <c r="Q60" s="410">
        <v>2.1942513931838548E-3</v>
      </c>
      <c r="R60" s="415">
        <v>2.9985569924055655E-2</v>
      </c>
      <c r="S60" s="411">
        <v>648.40899999999999</v>
      </c>
      <c r="T60" s="410">
        <v>-2.6700810721153045E-2</v>
      </c>
      <c r="U60" s="409">
        <v>-7.7842863613548641E-3</v>
      </c>
      <c r="V60" s="411">
        <v>697.72299999999996</v>
      </c>
      <c r="W60" s="410">
        <v>-4.4771194852311957E-2</v>
      </c>
      <c r="X60" s="409">
        <v>-3.2116525056355205E-2</v>
      </c>
      <c r="Y60" s="411">
        <v>244.16300000000001</v>
      </c>
      <c r="Z60" s="410">
        <v>1.1111475571154994E-3</v>
      </c>
      <c r="AA60" s="409">
        <v>1.6405658099591269E-2</v>
      </c>
      <c r="AB60" s="408">
        <v>1630730</v>
      </c>
      <c r="AC60" s="408">
        <v>6426381</v>
      </c>
      <c r="AD60" s="408">
        <v>1035708</v>
      </c>
      <c r="AE60" s="408">
        <v>4120034</v>
      </c>
      <c r="AF60" s="407">
        <v>7</v>
      </c>
      <c r="AG60" s="407" t="s">
        <v>269</v>
      </c>
    </row>
    <row r="61" spans="1:33" s="425" customFormat="1" ht="15.75" customHeight="1">
      <c r="A61" s="423">
        <v>42979</v>
      </c>
      <c r="B61" s="422" t="s">
        <v>74</v>
      </c>
      <c r="C61" s="421">
        <v>168.27019999999999</v>
      </c>
      <c r="D61" s="420">
        <v>9.0849049650900682E-3</v>
      </c>
      <c r="E61" s="420">
        <v>1.0731306433870991E-3</v>
      </c>
      <c r="F61" s="420">
        <v>1.6407345281506336E-2</v>
      </c>
      <c r="G61" s="420">
        <v>2.174928686142108E-3</v>
      </c>
      <c r="H61" s="429">
        <v>8.2500000000000004E-2</v>
      </c>
      <c r="I61" s="428">
        <v>8.9166666666666658E-2</v>
      </c>
      <c r="J61" s="407">
        <v>3.1625000000000001</v>
      </c>
      <c r="K61" s="427">
        <v>3.1630666666666669</v>
      </c>
      <c r="L61" s="426">
        <v>3.7361775000000002</v>
      </c>
      <c r="M61" s="426">
        <v>3.749920968888889</v>
      </c>
      <c r="N61" s="426">
        <v>4.2371175000000001</v>
      </c>
      <c r="O61" s="426">
        <v>4.1692381733333335</v>
      </c>
      <c r="P61" s="411">
        <v>4860.83</v>
      </c>
      <c r="Q61" s="410">
        <v>5.9102657757119648E-3</v>
      </c>
      <c r="R61" s="415">
        <v>2.5376909332922803E-2</v>
      </c>
      <c r="S61" s="411">
        <v>647.4</v>
      </c>
      <c r="T61" s="410">
        <v>-1.5561165869073523E-3</v>
      </c>
      <c r="U61" s="409">
        <v>-1.4452864541311117E-2</v>
      </c>
      <c r="V61" s="411">
        <v>694.39700000000005</v>
      </c>
      <c r="W61" s="410">
        <v>-4.7669347291116049E-3</v>
      </c>
      <c r="X61" s="409">
        <v>-3.8795776441535645E-2</v>
      </c>
      <c r="Y61" s="411">
        <v>246.435</v>
      </c>
      <c r="Z61" s="410">
        <v>9.3052591916056304E-3</v>
      </c>
      <c r="AA61" s="409">
        <v>2.1805652303711787E-2</v>
      </c>
      <c r="AB61" s="408">
        <v>1648635</v>
      </c>
      <c r="AC61" s="408">
        <v>6497846</v>
      </c>
      <c r="AD61" s="408">
        <v>1070402</v>
      </c>
      <c r="AE61" s="408">
        <v>4174407</v>
      </c>
      <c r="AF61" s="407">
        <v>7</v>
      </c>
      <c r="AG61" s="407" t="s">
        <v>269</v>
      </c>
    </row>
    <row r="62" spans="1:33" s="432" customFormat="1" ht="15.75" customHeight="1">
      <c r="A62" s="405">
        <v>43070</v>
      </c>
      <c r="B62" s="404" t="s">
        <v>75</v>
      </c>
      <c r="C62" s="403">
        <v>166.57839999999999</v>
      </c>
      <c r="D62" s="402">
        <v>1.3228683839367816E-2</v>
      </c>
      <c r="E62" s="402">
        <v>1.3228683839367816E-2</v>
      </c>
      <c r="F62" s="402">
        <v>2.5761908632542241E-2</v>
      </c>
      <c r="G62" s="402">
        <v>5.4242640783499496E-3</v>
      </c>
      <c r="H62" s="441">
        <v>7.0000000000000007E-2</v>
      </c>
      <c r="I62" s="440">
        <v>7.3333333333333334E-2</v>
      </c>
      <c r="J62" s="433">
        <v>3.3125</v>
      </c>
      <c r="K62" s="439">
        <v>3.2480333333333333</v>
      </c>
      <c r="L62" s="438">
        <v>3.9766562499999996</v>
      </c>
      <c r="M62" s="438">
        <v>3.8494608388888891</v>
      </c>
      <c r="N62" s="438">
        <v>4.4761812499999998</v>
      </c>
      <c r="O62" s="438">
        <v>4.3654650677777775</v>
      </c>
      <c r="P62" s="436">
        <v>4916.46</v>
      </c>
      <c r="Q62" s="435">
        <v>1.1444547536120453E-2</v>
      </c>
      <c r="R62" s="437">
        <v>2.9474213204347066E-2</v>
      </c>
      <c r="S62" s="436">
        <v>657.85900000000004</v>
      </c>
      <c r="T62" s="435">
        <v>1.6155390793945124E-2</v>
      </c>
      <c r="U62" s="437">
        <v>-5.2094044493907754E-3</v>
      </c>
      <c r="V62" s="436">
        <v>708.79700000000003</v>
      </c>
      <c r="W62" s="395">
        <v>2.0737416780314488E-2</v>
      </c>
      <c r="X62" s="394">
        <v>-2.5474169044099937E-2</v>
      </c>
      <c r="Y62" s="436">
        <v>247.80500000000001</v>
      </c>
      <c r="Z62" s="435">
        <v>5.5592752652828814E-3</v>
      </c>
      <c r="AA62" s="434">
        <v>2.1299307195522532E-2</v>
      </c>
      <c r="AB62" s="431">
        <v>1720441</v>
      </c>
      <c r="AC62" s="431">
        <v>6585479</v>
      </c>
      <c r="AD62" s="431">
        <v>1123586</v>
      </c>
      <c r="AE62" s="431">
        <v>4247259</v>
      </c>
      <c r="AF62" s="433">
        <v>7.0000000000000009</v>
      </c>
      <c r="AG62" s="433" t="s">
        <v>269</v>
      </c>
    </row>
    <row r="63" spans="1:33" s="425" customFormat="1" ht="15.75" customHeight="1">
      <c r="A63" s="423">
        <v>43160</v>
      </c>
      <c r="B63" s="422" t="s">
        <v>76</v>
      </c>
      <c r="C63" s="421">
        <v>165.41929999999999</v>
      </c>
      <c r="D63" s="420">
        <v>1.9049819192124451E-2</v>
      </c>
      <c r="E63" s="420">
        <v>1.7249548834783468E-2</v>
      </c>
      <c r="F63" s="420">
        <v>1.9049819192124451E-2</v>
      </c>
      <c r="G63" s="420">
        <v>6.2578839046159018E-3</v>
      </c>
      <c r="H63" s="429">
        <v>6.5000000000000002E-2</v>
      </c>
      <c r="I63" s="428">
        <v>6.7500000000000004E-2</v>
      </c>
      <c r="J63" s="407">
        <v>3.3062999999999998</v>
      </c>
      <c r="K63" s="427">
        <v>3.2439666666666667</v>
      </c>
      <c r="L63" s="426">
        <v>4.0746841199999997</v>
      </c>
      <c r="M63" s="426">
        <v>3.9935392311111113</v>
      </c>
      <c r="N63" s="426">
        <v>4.6337794499999996</v>
      </c>
      <c r="O63" s="426">
        <v>4.5378768377777776</v>
      </c>
      <c r="P63" s="411">
        <v>4950.95</v>
      </c>
      <c r="Q63" s="410">
        <v>7.0152101308664783E-3</v>
      </c>
      <c r="R63" s="415">
        <v>2.6808027890635966E-2</v>
      </c>
      <c r="S63" s="411">
        <v>667.524</v>
      </c>
      <c r="T63" s="410">
        <v>1.4691598047605892E-2</v>
      </c>
      <c r="U63" s="409">
        <v>1.9919032958719551E-3</v>
      </c>
      <c r="V63" s="411">
        <v>721.48800000000006</v>
      </c>
      <c r="W63" s="410">
        <v>1.7904985489498371E-2</v>
      </c>
      <c r="X63" s="409">
        <v>-1.223534243762181E-2</v>
      </c>
      <c r="Y63" s="411">
        <v>249.577</v>
      </c>
      <c r="Z63" s="410">
        <v>7.150783882488243E-3</v>
      </c>
      <c r="AA63" s="409">
        <v>2.3309497646499366E-2</v>
      </c>
      <c r="AB63" s="408">
        <v>1682083</v>
      </c>
      <c r="AC63" s="408">
        <v>6681889</v>
      </c>
      <c r="AD63" s="408">
        <v>1088772</v>
      </c>
      <c r="AE63" s="408">
        <v>4318468</v>
      </c>
      <c r="AF63" s="407">
        <v>6.75</v>
      </c>
      <c r="AG63" s="407" t="s">
        <v>269</v>
      </c>
    </row>
    <row r="64" spans="1:33" s="425" customFormat="1" ht="15.75" customHeight="1">
      <c r="A64" s="423">
        <v>43252</v>
      </c>
      <c r="B64" s="422" t="s">
        <v>77</v>
      </c>
      <c r="C64" s="421">
        <v>167.7114</v>
      </c>
      <c r="D64" s="420">
        <v>1.7598462898956502E-2</v>
      </c>
      <c r="E64" s="420">
        <v>1.9320537717401942E-2</v>
      </c>
      <c r="F64" s="420">
        <v>1.6170986261114573E-2</v>
      </c>
      <c r="G64" s="420">
        <v>-1.2746321174226249E-3</v>
      </c>
      <c r="H64" s="429">
        <v>6.5000000000000002E-2</v>
      </c>
      <c r="I64" s="428">
        <v>6.5000000000000002E-2</v>
      </c>
      <c r="J64" s="407">
        <v>3.88</v>
      </c>
      <c r="K64" s="427">
        <v>3.6088333333333331</v>
      </c>
      <c r="L64" s="426">
        <v>4.5333920000000001</v>
      </c>
      <c r="M64" s="426">
        <v>4.2650395277777777</v>
      </c>
      <c r="N64" s="426">
        <v>5.1243159999999994</v>
      </c>
      <c r="O64" s="426">
        <v>4.844016688888888</v>
      </c>
      <c r="P64" s="411">
        <v>5044.46</v>
      </c>
      <c r="Q64" s="410">
        <v>1.8887284258576775E-2</v>
      </c>
      <c r="R64" s="415">
        <v>4.3911039739087387E-2</v>
      </c>
      <c r="S64" s="411">
        <v>693.28700000000003</v>
      </c>
      <c r="T64" s="410">
        <v>3.8594867001036759E-2</v>
      </c>
      <c r="U64" s="409">
        <v>6.9212487797054134E-2</v>
      </c>
      <c r="V64" s="411">
        <v>758.26900000000001</v>
      </c>
      <c r="W64" s="410">
        <v>5.0979364868161348E-2</v>
      </c>
      <c r="X64" s="409">
        <v>8.6776557459049108E-2</v>
      </c>
      <c r="Y64" s="411">
        <v>251.018</v>
      </c>
      <c r="Z64" s="410">
        <v>5.7737692175161559E-3</v>
      </c>
      <c r="AA64" s="409">
        <v>2.8075506935940187E-2</v>
      </c>
      <c r="AB64" s="408">
        <v>1734099</v>
      </c>
      <c r="AC64" s="408">
        <v>6785258</v>
      </c>
      <c r="AD64" s="408">
        <v>1099647</v>
      </c>
      <c r="AE64" s="408">
        <v>4382407</v>
      </c>
      <c r="AF64" s="407">
        <v>6.6</v>
      </c>
      <c r="AG64" s="407">
        <v>2.58</v>
      </c>
    </row>
    <row r="65" spans="1:33" s="425" customFormat="1" ht="15.75" customHeight="1">
      <c r="A65" s="423">
        <v>43344</v>
      </c>
      <c r="B65" s="422" t="s">
        <v>78</v>
      </c>
      <c r="C65" s="421">
        <v>171.7312</v>
      </c>
      <c r="D65" s="420">
        <v>1.8606661250097467E-2</v>
      </c>
      <c r="E65" s="420">
        <v>2.0372488068634675E-2</v>
      </c>
      <c r="F65" s="420">
        <v>2.0568110099114412E-2</v>
      </c>
      <c r="G65" s="420">
        <v>9.5658889247638434E-3</v>
      </c>
      <c r="H65" s="429">
        <v>6.5000000000000002E-2</v>
      </c>
      <c r="I65" s="428">
        <v>6.5000000000000002E-2</v>
      </c>
      <c r="J65" s="407">
        <v>4.05</v>
      </c>
      <c r="K65" s="427">
        <v>3.956433333333333</v>
      </c>
      <c r="L65" s="426">
        <v>4.6996200000000004</v>
      </c>
      <c r="M65" s="426">
        <v>4.6022551344444445</v>
      </c>
      <c r="N65" s="426">
        <v>5.2775549999999996</v>
      </c>
      <c r="O65" s="426">
        <v>5.1585296611111113</v>
      </c>
      <c r="P65" s="411">
        <v>5080.83</v>
      </c>
      <c r="Q65" s="410">
        <v>7.2098896611332286E-3</v>
      </c>
      <c r="R65" s="415">
        <v>4.5259760164416463E-2</v>
      </c>
      <c r="S65" s="411">
        <v>712.37300000000005</v>
      </c>
      <c r="T65" s="410">
        <v>2.7529724342155504E-2</v>
      </c>
      <c r="U65" s="409">
        <v>0.10035990114303384</v>
      </c>
      <c r="V65" s="411">
        <v>786.50099999999998</v>
      </c>
      <c r="W65" s="410">
        <v>3.7232169586254971E-2</v>
      </c>
      <c r="X65" s="409">
        <v>0.13263882188431109</v>
      </c>
      <c r="Y65" s="411">
        <v>252.18199999999999</v>
      </c>
      <c r="Z65" s="410">
        <v>4.637117656901113E-3</v>
      </c>
      <c r="AA65" s="409">
        <v>2.3320551058088279E-2</v>
      </c>
      <c r="AB65" s="408">
        <v>1767856</v>
      </c>
      <c r="AC65" s="408">
        <v>6904479</v>
      </c>
      <c r="AD65" s="408">
        <v>1143238</v>
      </c>
      <c r="AE65" s="408">
        <v>4455243</v>
      </c>
      <c r="AF65" s="407">
        <v>6.56</v>
      </c>
      <c r="AG65" s="407">
        <v>3.1300000000000003</v>
      </c>
    </row>
    <row r="66" spans="1:33" s="430" customFormat="1" ht="15.75" customHeight="1">
      <c r="A66" s="405">
        <v>43435</v>
      </c>
      <c r="B66" s="404" t="s">
        <v>79</v>
      </c>
      <c r="C66" s="403">
        <v>169.16800000000001</v>
      </c>
      <c r="D66" s="402">
        <v>1.7836721768855313E-2</v>
      </c>
      <c r="E66" s="402">
        <v>1.7836721768855313E-2</v>
      </c>
      <c r="F66" s="402">
        <v>1.5545833073195681E-2</v>
      </c>
      <c r="G66" s="402">
        <v>-2.4388671583602806E-3</v>
      </c>
      <c r="H66" s="401">
        <v>6.5000000000000002E-2</v>
      </c>
      <c r="I66" s="400">
        <v>6.5000000000000002E-2</v>
      </c>
      <c r="J66" s="393">
        <v>3.8763999999999998</v>
      </c>
      <c r="K66" s="399">
        <v>3.8142333333333336</v>
      </c>
      <c r="L66" s="398">
        <v>4.4450678799999999</v>
      </c>
      <c r="M66" s="398">
        <v>4.335003324444445</v>
      </c>
      <c r="N66" s="398">
        <v>4.9439605599999998</v>
      </c>
      <c r="O66" s="398">
        <v>4.8655631811111117</v>
      </c>
      <c r="P66" s="396">
        <v>5100.6099999999997</v>
      </c>
      <c r="Q66" s="395">
        <v>3.8930647158041953E-3</v>
      </c>
      <c r="R66" s="397">
        <v>3.7455811701915476E-2</v>
      </c>
      <c r="S66" s="396">
        <v>707.44100000000003</v>
      </c>
      <c r="T66" s="395">
        <v>-6.9233393180258007E-3</v>
      </c>
      <c r="U66" s="397">
        <v>7.5368734029632511E-2</v>
      </c>
      <c r="V66" s="396">
        <v>775.63300000000004</v>
      </c>
      <c r="W66" s="395">
        <v>-1.3818164248996401E-2</v>
      </c>
      <c r="X66" s="394">
        <v>9.429498149681792E-2</v>
      </c>
      <c r="Y66" s="396">
        <v>252.767</v>
      </c>
      <c r="Z66" s="395">
        <v>2.3197531941216987E-3</v>
      </c>
      <c r="AA66" s="394">
        <v>2.0023809043401064E-2</v>
      </c>
      <c r="AB66" s="431">
        <v>1820103</v>
      </c>
      <c r="AC66" s="431">
        <v>7004141</v>
      </c>
      <c r="AD66" s="431">
        <v>1194145</v>
      </c>
      <c r="AE66" s="431">
        <v>4525802</v>
      </c>
      <c r="AF66" s="393">
        <v>6.98</v>
      </c>
      <c r="AG66" s="393">
        <v>2.98</v>
      </c>
    </row>
    <row r="67" spans="1:33" s="425" customFormat="1" ht="15.75" customHeight="1">
      <c r="A67" s="423">
        <v>43525</v>
      </c>
      <c r="B67" s="422" t="s">
        <v>80</v>
      </c>
      <c r="C67" s="421">
        <v>166.9102</v>
      </c>
      <c r="D67" s="420">
        <v>9.0128540019212E-3</v>
      </c>
      <c r="E67" s="420">
        <v>1.5346821573809732E-2</v>
      </c>
      <c r="F67" s="420">
        <v>9.0128540019212E-3</v>
      </c>
      <c r="G67" s="420">
        <v>2.8987785603922234E-3</v>
      </c>
      <c r="H67" s="429">
        <v>6.5000000000000002E-2</v>
      </c>
      <c r="I67" s="428">
        <v>6.5000000000000002E-2</v>
      </c>
      <c r="J67" s="407">
        <v>3.9205000000000001</v>
      </c>
      <c r="K67" s="427">
        <v>3.7681333333333336</v>
      </c>
      <c r="L67" s="426">
        <v>4.3980169</v>
      </c>
      <c r="M67" s="426">
        <v>4.2750728711111119</v>
      </c>
      <c r="N67" s="426">
        <v>5.1103717500000005</v>
      </c>
      <c r="O67" s="426">
        <v>4.949694342222223</v>
      </c>
      <c r="P67" s="411">
        <v>5177.47</v>
      </c>
      <c r="Q67" s="410">
        <v>1.5068785890315128E-2</v>
      </c>
      <c r="R67" s="415">
        <v>4.5752835314434748E-2</v>
      </c>
      <c r="S67" s="411">
        <v>722.70699999999999</v>
      </c>
      <c r="T67" s="410">
        <v>2.1579184695260656E-2</v>
      </c>
      <c r="U67" s="409">
        <v>8.2668188709319912E-2</v>
      </c>
      <c r="V67" s="411">
        <v>796.10599999999999</v>
      </c>
      <c r="W67" s="410">
        <v>2.639521526288835E-2</v>
      </c>
      <c r="X67" s="409">
        <v>0.10342237154325495</v>
      </c>
      <c r="Y67" s="411">
        <v>254.27699999999999</v>
      </c>
      <c r="Z67" s="410">
        <v>5.9738810841605261E-3</v>
      </c>
      <c r="AA67" s="409">
        <v>1.8831863513063984E-2</v>
      </c>
      <c r="AB67" s="408">
        <v>1757554</v>
      </c>
      <c r="AC67" s="408">
        <v>7079612</v>
      </c>
      <c r="AD67" s="408">
        <v>1155353</v>
      </c>
      <c r="AE67" s="408">
        <v>4592383</v>
      </c>
      <c r="AF67" s="407">
        <v>7.03</v>
      </c>
      <c r="AG67" s="407">
        <v>2.84</v>
      </c>
    </row>
    <row r="68" spans="1:33" s="425" customFormat="1" ht="15.75" customHeight="1">
      <c r="A68" s="423">
        <v>43617</v>
      </c>
      <c r="B68" s="422" t="s">
        <v>81</v>
      </c>
      <c r="C68" s="421">
        <v>169.67789999999999</v>
      </c>
      <c r="D68" s="420">
        <v>1.0378509095679389E-2</v>
      </c>
      <c r="E68" s="420">
        <v>1.4233974016859552E-2</v>
      </c>
      <c r="F68" s="420">
        <v>1.1725499876573675E-2</v>
      </c>
      <c r="G68" s="420">
        <v>5.8356566720005887E-3</v>
      </c>
      <c r="H68" s="429">
        <v>6.5000000000000002E-2</v>
      </c>
      <c r="I68" s="428">
        <v>6.5000000000000002E-2</v>
      </c>
      <c r="J68" s="407">
        <v>3.8498999999999999</v>
      </c>
      <c r="K68" s="427">
        <v>3.9183999999999997</v>
      </c>
      <c r="L68" s="426">
        <v>4.3784912699999996</v>
      </c>
      <c r="M68" s="426">
        <v>4.4091142933333325</v>
      </c>
      <c r="N68" s="426">
        <v>4.8878330400000003</v>
      </c>
      <c r="O68" s="426">
        <v>5.0099356266666657</v>
      </c>
      <c r="P68" s="411">
        <v>5214.2700000000004</v>
      </c>
      <c r="Q68" s="410">
        <v>7.1077186347772159E-3</v>
      </c>
      <c r="R68" s="415">
        <v>3.3662671524801624E-2</v>
      </c>
      <c r="S68" s="411">
        <v>738.42100000000005</v>
      </c>
      <c r="T68" s="410">
        <v>2.1743251414473752E-2</v>
      </c>
      <c r="U68" s="409">
        <v>6.5101465915270218E-2</v>
      </c>
      <c r="V68" s="411">
        <v>818.26800000000003</v>
      </c>
      <c r="W68" s="410">
        <v>2.7838001472165752E-2</v>
      </c>
      <c r="X68" s="409">
        <v>7.9126273129984215E-2</v>
      </c>
      <c r="Y68" s="411">
        <v>255.21299999999999</v>
      </c>
      <c r="Z68" s="410">
        <v>3.6810250238912268E-3</v>
      </c>
      <c r="AA68" s="409">
        <v>1.671194894390049E-2</v>
      </c>
      <c r="AB68" s="408">
        <v>1826761</v>
      </c>
      <c r="AC68" s="408">
        <v>7172274</v>
      </c>
      <c r="AD68" s="408">
        <v>1172601</v>
      </c>
      <c r="AE68" s="408">
        <v>4665337</v>
      </c>
      <c r="AF68" s="407">
        <v>6.26</v>
      </c>
      <c r="AG68" s="407">
        <v>2.64</v>
      </c>
    </row>
    <row r="69" spans="1:33" ht="15.75" customHeight="1">
      <c r="A69" s="423">
        <v>43709</v>
      </c>
      <c r="B69" s="422" t="s">
        <v>82</v>
      </c>
      <c r="C69" s="421">
        <v>173.63659999999999</v>
      </c>
      <c r="D69" s="420">
        <v>1.062231077449094E-2</v>
      </c>
      <c r="E69" s="420">
        <v>1.1843793111614209E-2</v>
      </c>
      <c r="F69" s="420">
        <v>1.1095246524801539E-2</v>
      </c>
      <c r="G69" s="420">
        <v>2.0588699684709333E-4</v>
      </c>
      <c r="H69" s="429">
        <v>5.5E-2</v>
      </c>
      <c r="I69" s="428">
        <v>0.06</v>
      </c>
      <c r="J69" s="407">
        <v>4.157</v>
      </c>
      <c r="K69" s="427">
        <v>3.9797666666666665</v>
      </c>
      <c r="L69" s="426">
        <v>4.5307143000000005</v>
      </c>
      <c r="M69" s="426">
        <v>4.3720390011111112</v>
      </c>
      <c r="N69" s="426">
        <v>5.1085373000000001</v>
      </c>
      <c r="O69" s="426">
        <v>4.8558459688888886</v>
      </c>
      <c r="P69" s="411">
        <v>5227.84</v>
      </c>
      <c r="Q69" s="410">
        <v>2.6024735964957912E-3</v>
      </c>
      <c r="R69" s="415">
        <v>2.8934248931768991E-2</v>
      </c>
      <c r="S69" s="411">
        <v>736.36199999999997</v>
      </c>
      <c r="T69" s="410">
        <v>-2.7883822372333222E-3</v>
      </c>
      <c r="U69" s="409">
        <v>3.3674774310648914E-2</v>
      </c>
      <c r="V69" s="411">
        <v>811.49300000000005</v>
      </c>
      <c r="W69" s="410">
        <v>-8.2796834289010635E-3</v>
      </c>
      <c r="X69" s="409">
        <v>3.1776183374210731E-2</v>
      </c>
      <c r="Y69" s="411">
        <v>256.43</v>
      </c>
      <c r="Z69" s="410">
        <v>4.7685658645915119E-3</v>
      </c>
      <c r="AA69" s="409">
        <v>1.6844977040391562E-2</v>
      </c>
      <c r="AB69" s="408">
        <v>1880610</v>
      </c>
      <c r="AC69" s="408">
        <v>7285028</v>
      </c>
      <c r="AD69" s="408">
        <v>1216014</v>
      </c>
      <c r="AE69" s="408">
        <v>4738113</v>
      </c>
      <c r="AF69" s="407">
        <v>5.95</v>
      </c>
      <c r="AG69" s="407">
        <v>2.0299999999999998</v>
      </c>
    </row>
    <row r="70" spans="1:33" s="430" customFormat="1" ht="15.75" customHeight="1">
      <c r="A70" s="405">
        <v>43800</v>
      </c>
      <c r="B70" s="404" t="s">
        <v>83</v>
      </c>
      <c r="C70" s="403">
        <v>172.0335</v>
      </c>
      <c r="D70" s="402">
        <v>1.2207618682791299E-2</v>
      </c>
      <c r="E70" s="402">
        <v>1.2207618682791299E-2</v>
      </c>
      <c r="F70" s="402">
        <v>1.693878274851035E-2</v>
      </c>
      <c r="G70" s="402">
        <v>8.7947914319426168E-3</v>
      </c>
      <c r="H70" s="401">
        <v>4.4999999999999998E-2</v>
      </c>
      <c r="I70" s="400">
        <v>4.8333333333333332E-2</v>
      </c>
      <c r="J70" s="393">
        <v>4.0309999999999997</v>
      </c>
      <c r="K70" s="399">
        <v>4.1183000000000005</v>
      </c>
      <c r="L70" s="398">
        <v>4.5199602999999993</v>
      </c>
      <c r="M70" s="398">
        <v>4.5827069633333331</v>
      </c>
      <c r="N70" s="398">
        <v>5.3426873999999991</v>
      </c>
      <c r="O70" s="398">
        <v>5.3704004766666662</v>
      </c>
      <c r="P70" s="396">
        <v>5320.25</v>
      </c>
      <c r="Q70" s="395">
        <v>1.7676516496296646E-2</v>
      </c>
      <c r="R70" s="397">
        <v>4.306151617159526E-2</v>
      </c>
      <c r="S70" s="396">
        <v>759.11199999999997</v>
      </c>
      <c r="T70" s="395">
        <v>3.089513038424041E-2</v>
      </c>
      <c r="U70" s="397">
        <v>7.3039306458065001E-2</v>
      </c>
      <c r="V70" s="396">
        <v>846.03599999999994</v>
      </c>
      <c r="W70" s="395">
        <v>4.256721869443103E-2</v>
      </c>
      <c r="X70" s="394">
        <v>9.0768443323066217E-2</v>
      </c>
      <c r="Y70" s="396">
        <v>258.63</v>
      </c>
      <c r="Z70" s="395">
        <v>8.579339390866858E-3</v>
      </c>
      <c r="AA70" s="394">
        <v>2.3195274699624457E-2</v>
      </c>
      <c r="AB70" s="431">
        <v>1924206</v>
      </c>
      <c r="AC70" s="431">
        <v>7389131</v>
      </c>
      <c r="AD70" s="431">
        <v>1269611</v>
      </c>
      <c r="AE70" s="431">
        <v>4813579</v>
      </c>
      <c r="AF70" s="393">
        <v>5.57</v>
      </c>
      <c r="AG70" s="393">
        <v>1.68</v>
      </c>
    </row>
    <row r="71" spans="1:33" s="425" customFormat="1" ht="15.75" customHeight="1">
      <c r="A71" s="423">
        <v>43891</v>
      </c>
      <c r="B71" s="422" t="s">
        <v>84</v>
      </c>
      <c r="C71" s="421">
        <v>167.60120000000001</v>
      </c>
      <c r="D71" s="420">
        <v>4.1399507040313921E-3</v>
      </c>
      <c r="E71" s="420">
        <v>1.099655258579757E-2</v>
      </c>
      <c r="F71" s="420">
        <v>4.1399507040313921E-3</v>
      </c>
      <c r="G71" s="420">
        <v>-2.2933451813868189E-2</v>
      </c>
      <c r="H71" s="429">
        <v>3.7499999999999999E-2</v>
      </c>
      <c r="I71" s="428">
        <v>4.1666666666666671E-2</v>
      </c>
      <c r="J71" s="407">
        <v>5.2053000000000003</v>
      </c>
      <c r="K71" s="427">
        <v>4.4665333333333335</v>
      </c>
      <c r="L71" s="426">
        <v>5.7419664299999997</v>
      </c>
      <c r="M71" s="426">
        <v>4.9379461497777779</v>
      </c>
      <c r="N71" s="426">
        <v>6.4649825999999999</v>
      </c>
      <c r="O71" s="426">
        <v>5.7244580044444451</v>
      </c>
      <c r="P71" s="411">
        <v>5348.49</v>
      </c>
      <c r="Q71" s="410">
        <v>5.3080212396032778E-3</v>
      </c>
      <c r="R71" s="415">
        <v>3.303157719890204E-2</v>
      </c>
      <c r="S71" s="411">
        <v>771.90800000000002</v>
      </c>
      <c r="T71" s="410">
        <v>1.6856537638714864E-2</v>
      </c>
      <c r="U71" s="409">
        <v>6.8078764976678086E-2</v>
      </c>
      <c r="V71" s="411">
        <v>863.62199999999996</v>
      </c>
      <c r="W71" s="410">
        <v>2.0786349517041947E-2</v>
      </c>
      <c r="X71" s="409">
        <v>8.4807801976118702E-2</v>
      </c>
      <c r="Y71" s="411">
        <v>258.07600000000002</v>
      </c>
      <c r="Z71" s="410">
        <v>-2.1420562193092962E-3</v>
      </c>
      <c r="AA71" s="409">
        <v>1.4940399642909163E-2</v>
      </c>
      <c r="AB71" s="408">
        <v>1868095</v>
      </c>
      <c r="AC71" s="408">
        <v>7499672</v>
      </c>
      <c r="AD71" s="408">
        <v>1211460</v>
      </c>
      <c r="AE71" s="408">
        <v>4869686</v>
      </c>
      <c r="AF71" s="407">
        <v>5.09</v>
      </c>
      <c r="AG71" s="407">
        <v>1.83</v>
      </c>
    </row>
    <row r="72" spans="1:33" s="425" customFormat="1" ht="15.75" customHeight="1">
      <c r="A72" s="423">
        <v>43983</v>
      </c>
      <c r="B72" s="422" t="s">
        <v>85</v>
      </c>
      <c r="C72" s="421">
        <v>152.47649999999999</v>
      </c>
      <c r="D72" s="420">
        <v>-4.9052239220578553E-2</v>
      </c>
      <c r="E72" s="420">
        <v>-1.7328000096828444E-2</v>
      </c>
      <c r="F72" s="420">
        <v>-0.10137678507336556</v>
      </c>
      <c r="G72" s="420">
        <v>-8.8789583878151723E-2</v>
      </c>
      <c r="H72" s="429">
        <v>2.2499999999999999E-2</v>
      </c>
      <c r="I72" s="428">
        <v>0.03</v>
      </c>
      <c r="J72" s="407">
        <v>5.4668999999999999</v>
      </c>
      <c r="K72" s="427">
        <v>5.3896333333333333</v>
      </c>
      <c r="L72" s="426">
        <v>6.1415154599999999</v>
      </c>
      <c r="M72" s="426">
        <v>5.9806964555555551</v>
      </c>
      <c r="N72" s="426">
        <v>6.7795026900000002</v>
      </c>
      <c r="O72" s="426">
        <v>6.731652033333333</v>
      </c>
      <c r="P72" s="411">
        <v>5325.46</v>
      </c>
      <c r="Q72" s="410">
        <v>-4.3058882039602731E-3</v>
      </c>
      <c r="R72" s="415">
        <v>2.1324173853674466E-2</v>
      </c>
      <c r="S72" s="411">
        <v>792.42899999999997</v>
      </c>
      <c r="T72" s="410">
        <v>2.6584774351347429E-2</v>
      </c>
      <c r="U72" s="409">
        <v>7.313984840626131E-2</v>
      </c>
      <c r="V72" s="411">
        <v>898.18299999999999</v>
      </c>
      <c r="W72" s="410">
        <v>4.0018665573595902E-2</v>
      </c>
      <c r="X72" s="409">
        <v>9.7663601656181154E-2</v>
      </c>
      <c r="Y72" s="411">
        <v>257.04199999999997</v>
      </c>
      <c r="Z72" s="410">
        <v>-4.0065717075592477E-3</v>
      </c>
      <c r="AA72" s="409">
        <v>7.1665628318304808E-3</v>
      </c>
      <c r="AB72" s="408">
        <v>1752724</v>
      </c>
      <c r="AC72" s="408">
        <v>7425635</v>
      </c>
      <c r="AD72" s="408">
        <v>1066604</v>
      </c>
      <c r="AE72" s="408">
        <v>4763689</v>
      </c>
      <c r="AF72" s="407">
        <v>4.9400000000000004</v>
      </c>
      <c r="AG72" s="407">
        <v>2.2599999999999998</v>
      </c>
    </row>
    <row r="73" spans="1:33" ht="15.75" customHeight="1">
      <c r="A73" s="423">
        <v>44075</v>
      </c>
      <c r="B73" s="422" t="s">
        <v>86</v>
      </c>
      <c r="C73" s="421">
        <v>168.3655</v>
      </c>
      <c r="D73" s="420">
        <v>-4.2690014811121335E-2</v>
      </c>
      <c r="E73" s="420">
        <v>-2.7842512879517445E-2</v>
      </c>
      <c r="F73" s="420">
        <v>-3.0357079095075568E-2</v>
      </c>
      <c r="G73" s="420">
        <v>7.9256735051361549E-2</v>
      </c>
      <c r="H73" s="429">
        <v>0.02</v>
      </c>
      <c r="I73" s="428">
        <v>2.0833333333333336E-2</v>
      </c>
      <c r="J73" s="407">
        <v>5.61</v>
      </c>
      <c r="K73" s="427">
        <v>5.3844333333333338</v>
      </c>
      <c r="L73" s="426">
        <v>6.6113850000000012</v>
      </c>
      <c r="M73" s="426">
        <v>6.3713999633333342</v>
      </c>
      <c r="N73" s="426">
        <v>7.248120000000001</v>
      </c>
      <c r="O73" s="426">
        <v>7.0670687500000007</v>
      </c>
      <c r="P73" s="411">
        <v>5391.75</v>
      </c>
      <c r="Q73" s="410">
        <v>1.2447750992402584E-2</v>
      </c>
      <c r="R73" s="415">
        <v>3.1353293138274951E-2</v>
      </c>
      <c r="S73" s="411">
        <v>868.44200000000001</v>
      </c>
      <c r="T73" s="410">
        <v>9.5924051239921759E-2</v>
      </c>
      <c r="U73" s="409">
        <v>0.17936829983078972</v>
      </c>
      <c r="V73" s="411">
        <v>1016.468</v>
      </c>
      <c r="W73" s="410">
        <v>0.13169365262980937</v>
      </c>
      <c r="X73" s="409">
        <v>0.25258997921115767</v>
      </c>
      <c r="Y73" s="411">
        <v>259.99700000000001</v>
      </c>
      <c r="Z73" s="410">
        <v>1.1496175722255586E-2</v>
      </c>
      <c r="AA73" s="409">
        <v>1.3910228912373812E-2</v>
      </c>
      <c r="AB73" s="408">
        <v>1929323</v>
      </c>
      <c r="AC73" s="408">
        <v>7474348</v>
      </c>
      <c r="AD73" s="408">
        <v>1200311</v>
      </c>
      <c r="AE73" s="408">
        <v>4747986</v>
      </c>
      <c r="AF73" s="407">
        <v>4.91</v>
      </c>
      <c r="AG73" s="407">
        <v>1.53</v>
      </c>
    </row>
    <row r="74" spans="1:33" s="430" customFormat="1" ht="15.75" customHeight="1">
      <c r="A74" s="405">
        <v>44166</v>
      </c>
      <c r="B74" s="404" t="s">
        <v>87</v>
      </c>
      <c r="C74" s="403">
        <v>171.45910000000001</v>
      </c>
      <c r="D74" s="402">
        <v>-3.2767506495341547E-2</v>
      </c>
      <c r="E74" s="402">
        <v>-3.2767506495341547E-2</v>
      </c>
      <c r="F74" s="402">
        <v>-3.3388845777130305E-3</v>
      </c>
      <c r="G74" s="402">
        <v>3.8393875636747232E-2</v>
      </c>
      <c r="H74" s="401">
        <v>0.02</v>
      </c>
      <c r="I74" s="400">
        <v>0.02</v>
      </c>
      <c r="J74" s="393">
        <v>5.1925999999999997</v>
      </c>
      <c r="K74" s="399">
        <v>5.4013</v>
      </c>
      <c r="L74" s="398">
        <v>6.3432801599999999</v>
      </c>
      <c r="M74" s="398">
        <v>6.4655361433333338</v>
      </c>
      <c r="N74" s="398">
        <v>7.0982841999999993</v>
      </c>
      <c r="O74" s="398">
        <v>7.1909307333333325</v>
      </c>
      <c r="P74" s="396">
        <v>5560.59</v>
      </c>
      <c r="Q74" s="395">
        <v>3.1314508276533592E-2</v>
      </c>
      <c r="R74" s="397">
        <v>4.517456886424509E-2</v>
      </c>
      <c r="S74" s="396">
        <v>934.75800000000004</v>
      </c>
      <c r="T74" s="395">
        <v>7.6362036842990033E-2</v>
      </c>
      <c r="U74" s="397">
        <v>0.23138351126052559</v>
      </c>
      <c r="V74" s="396">
        <v>1113.635</v>
      </c>
      <c r="W74" s="395">
        <v>9.5592778129759193E-2</v>
      </c>
      <c r="X74" s="394">
        <v>0.31629741524001354</v>
      </c>
      <c r="Y74" s="396">
        <v>262.04500000000002</v>
      </c>
      <c r="Z74" s="395">
        <v>7.8770139655457427E-3</v>
      </c>
      <c r="AA74" s="394">
        <v>1.3204191315779434E-2</v>
      </c>
      <c r="AB74" s="431">
        <v>2059455</v>
      </c>
      <c r="AC74" s="431">
        <v>7609597</v>
      </c>
      <c r="AD74" s="431">
        <v>1326629</v>
      </c>
      <c r="AE74" s="431">
        <v>4805004</v>
      </c>
      <c r="AF74" s="393">
        <v>4.55</v>
      </c>
      <c r="AG74" s="393">
        <v>1.83</v>
      </c>
    </row>
    <row r="75" spans="1:33" s="425" customFormat="1" ht="15.75" customHeight="1">
      <c r="A75" s="423">
        <v>44256</v>
      </c>
      <c r="B75" s="422" t="s">
        <v>91</v>
      </c>
      <c r="C75" s="421">
        <v>170.53380000000001</v>
      </c>
      <c r="D75" s="420">
        <v>1.7497488084810886E-2</v>
      </c>
      <c r="E75" s="420">
        <v>-2.9452117375640796E-2</v>
      </c>
      <c r="F75" s="420">
        <v>1.7497488084810886E-2</v>
      </c>
      <c r="G75" s="420">
        <v>8.7027192692599176E-3</v>
      </c>
      <c r="H75" s="429">
        <v>2.75E-2</v>
      </c>
      <c r="I75" s="428">
        <v>2.2499999999999999E-2</v>
      </c>
      <c r="J75" s="407">
        <v>5.6344000000000003</v>
      </c>
      <c r="K75" s="427">
        <v>5.4738000000000007</v>
      </c>
      <c r="L75" s="426">
        <v>6.704936</v>
      </c>
      <c r="M75" s="426">
        <v>6.5993957400000012</v>
      </c>
      <c r="N75" s="426">
        <v>7.8092784000000011</v>
      </c>
      <c r="O75" s="426">
        <v>7.5481877400000021</v>
      </c>
      <c r="P75" s="411">
        <v>5674.72</v>
      </c>
      <c r="Q75" s="410">
        <v>2.0524800425854028E-2</v>
      </c>
      <c r="R75" s="415">
        <v>6.0994785444116184E-2</v>
      </c>
      <c r="S75" s="411">
        <v>1011.948</v>
      </c>
      <c r="T75" s="410">
        <v>8.2577522738505493E-2</v>
      </c>
      <c r="U75" s="409">
        <v>0.31096970105245703</v>
      </c>
      <c r="V75" s="411">
        <v>1231.299</v>
      </c>
      <c r="W75" s="410">
        <v>0.10565759876440661</v>
      </c>
      <c r="X75" s="409">
        <v>0.42573834385877163</v>
      </c>
      <c r="Y75" s="411">
        <v>264.96100000000001</v>
      </c>
      <c r="Z75" s="410">
        <v>1.1127859718750521E-2</v>
      </c>
      <c r="AA75" s="409">
        <v>2.6678187820641908E-2</v>
      </c>
      <c r="AB75" s="408">
        <v>2156670</v>
      </c>
      <c r="AC75" s="408">
        <v>7898172</v>
      </c>
      <c r="AD75" s="408">
        <v>1287344</v>
      </c>
      <c r="AE75" s="408">
        <v>4880888</v>
      </c>
      <c r="AF75" s="407">
        <v>4.3899999999999997</v>
      </c>
      <c r="AG75" s="407">
        <v>2.08</v>
      </c>
    </row>
    <row r="76" spans="1:33" ht="15.75" customHeight="1">
      <c r="A76" s="423">
        <v>44348</v>
      </c>
      <c r="B76" s="422" t="s">
        <v>92</v>
      </c>
      <c r="C76" s="421">
        <v>171.3783</v>
      </c>
      <c r="D76" s="420">
        <v>6.8215936317962855E-2</v>
      </c>
      <c r="E76" s="420">
        <v>2.4016451875620293E-2</v>
      </c>
      <c r="F76" s="420">
        <v>0.12396533236269192</v>
      </c>
      <c r="G76" s="420">
        <v>-6.9532604010666965E-3</v>
      </c>
      <c r="H76" s="419">
        <v>4.2500000000000003E-2</v>
      </c>
      <c r="I76" s="418">
        <v>3.5000000000000003E-2</v>
      </c>
      <c r="J76" s="406">
        <v>4.9690000000000003</v>
      </c>
      <c r="K76" s="417">
        <v>5.2923</v>
      </c>
      <c r="L76" s="416">
        <v>5.9826760000000005</v>
      </c>
      <c r="M76" s="416">
        <v>6.3788091900000001</v>
      </c>
      <c r="N76" s="416">
        <v>6.9670348999999998</v>
      </c>
      <c r="O76" s="416">
        <v>7.4005759100000006</v>
      </c>
      <c r="P76" s="414">
        <v>5769.98</v>
      </c>
      <c r="Q76" s="413">
        <v>1.6786731327713023E-2</v>
      </c>
      <c r="R76" s="424">
        <v>8.3470723655796775E-2</v>
      </c>
      <c r="S76" s="414">
        <v>1075.7329999999999</v>
      </c>
      <c r="T76" s="413">
        <v>6.3031894919501674E-2</v>
      </c>
      <c r="U76" s="412">
        <v>0.35751341760586741</v>
      </c>
      <c r="V76" s="414">
        <v>1325.0640000000001</v>
      </c>
      <c r="W76" s="413">
        <v>7.6151284131636743E-2</v>
      </c>
      <c r="X76" s="412">
        <v>0.47527174306349607</v>
      </c>
      <c r="Y76" s="414">
        <v>270.654</v>
      </c>
      <c r="Z76" s="413">
        <v>2.1486180985126113E-2</v>
      </c>
      <c r="AA76" s="412">
        <v>5.2956326203499993E-2</v>
      </c>
      <c r="AB76" s="408">
        <v>2203639</v>
      </c>
      <c r="AC76" s="408">
        <v>8349087</v>
      </c>
      <c r="AD76" s="408">
        <v>1306327</v>
      </c>
      <c r="AE76" s="408">
        <v>5120611</v>
      </c>
      <c r="AF76" s="406">
        <v>4.6100000000000003</v>
      </c>
      <c r="AG76" s="406">
        <v>2.87</v>
      </c>
    </row>
    <row r="77" spans="1:33" ht="15.75" customHeight="1">
      <c r="A77" s="423">
        <v>44440</v>
      </c>
      <c r="B77" s="422" t="s">
        <v>93</v>
      </c>
      <c r="C77" s="421">
        <v>175.45869999999999</v>
      </c>
      <c r="D77" s="420">
        <v>5.9224081735604228E-2</v>
      </c>
      <c r="E77" s="420">
        <v>4.2928387935562418E-2</v>
      </c>
      <c r="F77" s="420">
        <v>4.2129771241733005E-2</v>
      </c>
      <c r="G77" s="420">
        <v>1.4834157009062654E-3</v>
      </c>
      <c r="H77" s="429">
        <v>6.25E-2</v>
      </c>
      <c r="I77" s="428">
        <v>5.2499999999999998E-2</v>
      </c>
      <c r="J77" s="407">
        <v>5.4429999999999996</v>
      </c>
      <c r="K77" s="427">
        <v>5.2330666666666668</v>
      </c>
      <c r="L77" s="426">
        <v>6.4036894999999987</v>
      </c>
      <c r="M77" s="426">
        <v>6.1676923733333338</v>
      </c>
      <c r="N77" s="426">
        <v>7.4748718999999992</v>
      </c>
      <c r="O77" s="426">
        <v>7.2111658666666676</v>
      </c>
      <c r="P77" s="411">
        <v>5944.21</v>
      </c>
      <c r="Q77" s="410">
        <v>3.0195945219914089E-2</v>
      </c>
      <c r="R77" s="415">
        <v>0.10246394955255722</v>
      </c>
      <c r="S77" s="411">
        <v>1084.3119999999999</v>
      </c>
      <c r="T77" s="410">
        <v>7.9750272604819372E-3</v>
      </c>
      <c r="U77" s="409">
        <v>0.24857157990976941</v>
      </c>
      <c r="V77" s="411">
        <v>1326.913</v>
      </c>
      <c r="W77" s="410">
        <v>1.3954042974526626E-3</v>
      </c>
      <c r="X77" s="409">
        <v>0.30541541888185364</v>
      </c>
      <c r="Y77" s="411">
        <v>273.91000000000003</v>
      </c>
      <c r="Z77" s="410">
        <v>1.2030119636140757E-2</v>
      </c>
      <c r="AA77" s="409">
        <v>5.3512155909491321E-2</v>
      </c>
      <c r="AB77" s="408">
        <v>2295851</v>
      </c>
      <c r="AC77" s="408">
        <v>8715615</v>
      </c>
      <c r="AD77" s="408">
        <v>1413002</v>
      </c>
      <c r="AE77" s="408">
        <v>5333302</v>
      </c>
      <c r="AF77" s="407">
        <v>4.88</v>
      </c>
      <c r="AG77" s="407">
        <v>3.28</v>
      </c>
    </row>
    <row r="78" spans="1:33" s="430" customFormat="1" ht="15.75" customHeight="1">
      <c r="A78" s="405">
        <v>44531</v>
      </c>
      <c r="B78" s="404" t="s">
        <v>94</v>
      </c>
      <c r="C78" s="403">
        <v>173.96</v>
      </c>
      <c r="D78" s="402">
        <v>4.7625989483594866E-2</v>
      </c>
      <c r="E78" s="402">
        <v>4.7625989483594866E-2</v>
      </c>
      <c r="F78" s="402">
        <v>1.4585985812359814E-2</v>
      </c>
      <c r="G78" s="402">
        <v>1.33644950449614E-2</v>
      </c>
      <c r="H78" s="401">
        <v>9.2499999999999999E-2</v>
      </c>
      <c r="I78" s="400">
        <v>8.2500000000000004E-2</v>
      </c>
      <c r="J78" s="393">
        <v>5.5698999999999996</v>
      </c>
      <c r="K78" s="399">
        <v>5.5844666666666667</v>
      </c>
      <c r="L78" s="398">
        <v>6.2978859299999996</v>
      </c>
      <c r="M78" s="398">
        <v>6.3875129733333331</v>
      </c>
      <c r="N78" s="398">
        <v>7.416878839999999</v>
      </c>
      <c r="O78" s="398">
        <v>7.531025597777778</v>
      </c>
      <c r="P78" s="396">
        <v>6120.04</v>
      </c>
      <c r="Q78" s="395">
        <v>2.9580045119536491E-2</v>
      </c>
      <c r="R78" s="397">
        <v>0.10060982737443336</v>
      </c>
      <c r="S78" s="396">
        <v>1100.9880000000001</v>
      </c>
      <c r="T78" s="395">
        <v>1.5379337312507957E-2</v>
      </c>
      <c r="U78" s="397">
        <v>0.17783212339450416</v>
      </c>
      <c r="V78" s="396">
        <v>1342.671</v>
      </c>
      <c r="W78" s="395">
        <v>1.1875684389255348E-2</v>
      </c>
      <c r="X78" s="394">
        <v>0.20566523142681414</v>
      </c>
      <c r="Y78" s="396">
        <v>280.84500000000003</v>
      </c>
      <c r="Z78" s="395">
        <v>2.5318535285312693E-2</v>
      </c>
      <c r="AA78" s="394">
        <v>7.1743402850655391E-2</v>
      </c>
      <c r="AB78" s="431">
        <v>2355982</v>
      </c>
      <c r="AC78" s="431">
        <v>9012142</v>
      </c>
      <c r="AD78" s="431">
        <v>1523898</v>
      </c>
      <c r="AE78" s="431">
        <v>5530571</v>
      </c>
      <c r="AF78" s="393">
        <v>5.32</v>
      </c>
      <c r="AG78" s="393">
        <v>4.0999999999999996</v>
      </c>
    </row>
    <row r="79" spans="1:33" s="425" customFormat="1" ht="15.75" customHeight="1">
      <c r="A79" s="423">
        <v>44621</v>
      </c>
      <c r="B79" s="422" t="s">
        <v>95</v>
      </c>
      <c r="C79" s="421">
        <v>173.04650000000001</v>
      </c>
      <c r="D79" s="420">
        <v>1.4734322462760963E-2</v>
      </c>
      <c r="E79" s="420">
        <v>4.6781785328443126E-2</v>
      </c>
      <c r="F79" s="420">
        <v>1.4734322462760963E-2</v>
      </c>
      <c r="G79" s="420">
        <v>6.87700179049755E-3</v>
      </c>
      <c r="H79" s="429">
        <v>0.11749999999999999</v>
      </c>
      <c r="I79" s="428">
        <v>0.10583333333333333</v>
      </c>
      <c r="J79" s="407">
        <v>4.74</v>
      </c>
      <c r="K79" s="427">
        <v>5.2266000000000004</v>
      </c>
      <c r="L79" s="426">
        <v>5.221584</v>
      </c>
      <c r="M79" s="426">
        <v>5.8673811600000008</v>
      </c>
      <c r="N79" s="426">
        <v>6.2392620000000001</v>
      </c>
      <c r="O79" s="426">
        <v>7.0140972000000001</v>
      </c>
      <c r="P79" s="411">
        <v>6315.93</v>
      </c>
      <c r="Q79" s="410">
        <v>3.2007960732282958E-2</v>
      </c>
      <c r="R79" s="415">
        <v>0.11299412129585251</v>
      </c>
      <c r="S79" s="411">
        <v>1161.4179999999999</v>
      </c>
      <c r="T79" s="410">
        <v>5.4887065072461994E-2</v>
      </c>
      <c r="U79" s="409">
        <v>0.14770521805468251</v>
      </c>
      <c r="V79" s="411">
        <v>1435.019</v>
      </c>
      <c r="W79" s="410">
        <v>6.877932121867536E-2</v>
      </c>
      <c r="X79" s="409">
        <v>0.16545128356313121</v>
      </c>
      <c r="Y79" s="411">
        <v>287.67399999999998</v>
      </c>
      <c r="Z79" s="410">
        <v>2.4315903790346871E-2</v>
      </c>
      <c r="AA79" s="409">
        <v>8.5722049660138522E-2</v>
      </c>
      <c r="AB79" s="408">
        <v>2319528</v>
      </c>
      <c r="AC79" s="408">
        <v>9175000</v>
      </c>
      <c r="AD79" s="408">
        <v>1475027</v>
      </c>
      <c r="AE79" s="408">
        <v>5718254</v>
      </c>
      <c r="AF79" s="407">
        <v>6.08</v>
      </c>
      <c r="AG79" s="407">
        <v>4.7699999999999996</v>
      </c>
    </row>
    <row r="80" spans="1:33" ht="15.75" customHeight="1">
      <c r="A80" s="423">
        <v>44713</v>
      </c>
      <c r="B80" s="422" t="s">
        <v>96</v>
      </c>
      <c r="C80" s="421">
        <v>177.45169999999999</v>
      </c>
      <c r="D80" s="420">
        <v>2.5112009782631173E-2</v>
      </c>
      <c r="E80" s="420">
        <v>2.6667480275009314E-2</v>
      </c>
      <c r="F80" s="420">
        <v>3.5438559024100424E-2</v>
      </c>
      <c r="G80" s="420">
        <v>1.1399244183377899E-2</v>
      </c>
      <c r="H80" s="419">
        <v>0.13250000000000001</v>
      </c>
      <c r="I80" s="418">
        <v>0.12583333333333335</v>
      </c>
      <c r="J80" s="406">
        <v>5.26</v>
      </c>
      <c r="K80" s="417">
        <v>4.9214999999999991</v>
      </c>
      <c r="L80" s="416">
        <v>5.5566639999999996</v>
      </c>
      <c r="M80" s="416">
        <v>5.2407412999999998</v>
      </c>
      <c r="N80" s="416">
        <v>6.4787419999999996</v>
      </c>
      <c r="O80" s="416">
        <v>6.1838647499999988</v>
      </c>
      <c r="P80" s="414">
        <v>6455.85</v>
      </c>
      <c r="Q80" s="413">
        <v>2.2153507084467394E-2</v>
      </c>
      <c r="R80" s="424">
        <v>0.11886869625198027</v>
      </c>
      <c r="S80" s="414">
        <v>1190.8820000000001</v>
      </c>
      <c r="T80" s="413">
        <v>2.5368988598420295E-2</v>
      </c>
      <c r="U80" s="412">
        <v>0.10704236088323049</v>
      </c>
      <c r="V80" s="414">
        <v>1466.769</v>
      </c>
      <c r="W80" s="413">
        <v>2.2125142593930835E-2</v>
      </c>
      <c r="X80" s="412">
        <v>0.10694200431073519</v>
      </c>
      <c r="Y80" s="414">
        <v>294.95699999999999</v>
      </c>
      <c r="Z80" s="413">
        <v>2.5316851714093147E-2</v>
      </c>
      <c r="AA80" s="412">
        <v>8.9793611031057985E-2</v>
      </c>
      <c r="AB80" s="408">
        <v>2517481</v>
      </c>
      <c r="AC80" s="408">
        <v>9488842</v>
      </c>
      <c r="AD80" s="408">
        <v>1563936</v>
      </c>
      <c r="AE80" s="408">
        <v>5975863</v>
      </c>
      <c r="AF80" s="406">
        <v>6.82</v>
      </c>
      <c r="AG80" s="406">
        <v>5.01</v>
      </c>
    </row>
    <row r="81" spans="1:33" ht="15.75" customHeight="1">
      <c r="A81" s="423">
        <v>44805</v>
      </c>
      <c r="B81" s="422" t="s">
        <v>97</v>
      </c>
      <c r="C81" s="421">
        <v>183.04169999999999</v>
      </c>
      <c r="D81" s="420">
        <v>3.1252440222756972E-2</v>
      </c>
      <c r="E81" s="420">
        <v>2.710393378684639E-2</v>
      </c>
      <c r="F81" s="420">
        <v>4.3218147632462678E-2</v>
      </c>
      <c r="G81" s="420">
        <v>1.0572462957592066E-2</v>
      </c>
      <c r="H81" s="429">
        <v>0.13750000000000001</v>
      </c>
      <c r="I81" s="428">
        <v>0.13583333333333333</v>
      </c>
      <c r="J81" s="407">
        <v>5.4154999999999998</v>
      </c>
      <c r="K81" s="427">
        <v>5.2495666666666665</v>
      </c>
      <c r="L81" s="426">
        <v>5.3608034499999997</v>
      </c>
      <c r="M81" s="426">
        <v>5.2850887344444448</v>
      </c>
      <c r="N81" s="426">
        <v>6.1303459999999994</v>
      </c>
      <c r="O81" s="426">
        <v>6.1750652700000002</v>
      </c>
      <c r="P81" s="411">
        <v>6370.34</v>
      </c>
      <c r="Q81" s="410">
        <v>-1.3245351115654835E-2</v>
      </c>
      <c r="R81" s="415">
        <v>7.1688247891645851E-2</v>
      </c>
      <c r="S81" s="411">
        <v>1173.7929999999999</v>
      </c>
      <c r="T81" s="410">
        <v>-1.434986841685415E-2</v>
      </c>
      <c r="U81" s="409">
        <v>8.2523295877939162E-2</v>
      </c>
      <c r="V81" s="411">
        <v>1440.87</v>
      </c>
      <c r="W81" s="410">
        <v>-1.7657177101506827E-2</v>
      </c>
      <c r="X81" s="409">
        <v>8.5881289881099887E-2</v>
      </c>
      <c r="Y81" s="411">
        <v>296.34899999999999</v>
      </c>
      <c r="Z81" s="410">
        <v>4.7193319704228465E-3</v>
      </c>
      <c r="AA81" s="409">
        <v>8.1921068964258215E-2</v>
      </c>
      <c r="AB81" s="408">
        <v>2601182</v>
      </c>
      <c r="AC81" s="408">
        <v>9794173</v>
      </c>
      <c r="AD81" s="408">
        <v>1626419</v>
      </c>
      <c r="AE81" s="408">
        <v>6189280</v>
      </c>
      <c r="AF81" s="407">
        <v>7.01</v>
      </c>
      <c r="AG81" s="407">
        <v>5.23</v>
      </c>
    </row>
    <row r="82" spans="1:33" s="430" customFormat="1" ht="15.75" customHeight="1">
      <c r="A82" s="405">
        <v>44896</v>
      </c>
      <c r="B82" s="404" t="s">
        <v>98</v>
      </c>
      <c r="C82" s="403">
        <v>178.6464</v>
      </c>
      <c r="D82" s="402">
        <v>3.0167179011841849E-2</v>
      </c>
      <c r="E82" s="402">
        <v>3.0167179011841849E-2</v>
      </c>
      <c r="F82" s="402">
        <v>2.6939526327891317E-2</v>
      </c>
      <c r="G82" s="402">
        <v>4.2640050926645578E-3</v>
      </c>
      <c r="H82" s="401">
        <v>0.13750000000000001</v>
      </c>
      <c r="I82" s="400">
        <v>0.13750000000000001</v>
      </c>
      <c r="J82" s="393">
        <v>5.2804000000000002</v>
      </c>
      <c r="K82" s="399">
        <v>5.2632000000000003</v>
      </c>
      <c r="L82" s="398">
        <v>5.6526681999999999</v>
      </c>
      <c r="M82" s="398">
        <v>5.4305697599999991</v>
      </c>
      <c r="N82" s="398">
        <v>6.38030732</v>
      </c>
      <c r="O82" s="398">
        <v>6.1989969600000006</v>
      </c>
      <c r="P82" s="396">
        <v>6474.09</v>
      </c>
      <c r="Q82" s="395">
        <v>1.6286414853838194E-2</v>
      </c>
      <c r="R82" s="397">
        <v>5.7850929078894886E-2</v>
      </c>
      <c r="S82" s="396">
        <v>1161.0060000000001</v>
      </c>
      <c r="T82" s="395">
        <v>-1.0893743615782214E-2</v>
      </c>
      <c r="U82" s="397">
        <v>5.4512855725947995E-2</v>
      </c>
      <c r="V82" s="396">
        <v>1413.3630000000001</v>
      </c>
      <c r="W82" s="395">
        <v>-1.9090549459701345E-2</v>
      </c>
      <c r="X82" s="394">
        <v>5.2650276947964203E-2</v>
      </c>
      <c r="Y82" s="396">
        <v>298.83199999999999</v>
      </c>
      <c r="Z82" s="395">
        <v>8.3786346503615938E-3</v>
      </c>
      <c r="AA82" s="394">
        <v>6.4046004023571523E-2</v>
      </c>
      <c r="AB82" s="431">
        <v>2641485</v>
      </c>
      <c r="AC82" s="431">
        <v>10079676</v>
      </c>
      <c r="AD82" s="431">
        <v>1691277</v>
      </c>
      <c r="AE82" s="431">
        <v>6356659</v>
      </c>
      <c r="AF82" s="393">
        <v>7.2</v>
      </c>
      <c r="AG82" s="393">
        <v>5.23</v>
      </c>
    </row>
    <row r="83" spans="1:33" s="425" customFormat="1" ht="15.75" customHeight="1">
      <c r="A83" s="423">
        <v>44986</v>
      </c>
      <c r="B83" s="422" t="s">
        <v>99</v>
      </c>
      <c r="C83" s="421">
        <v>180.7372</v>
      </c>
      <c r="D83" s="420">
        <v>4.4442967641645348E-2</v>
      </c>
      <c r="E83" s="420">
        <v>3.7520708920671497E-2</v>
      </c>
      <c r="F83" s="420">
        <v>4.4442967641645348E-2</v>
      </c>
      <c r="G83" s="420">
        <v>1.3436721965269127E-2</v>
      </c>
      <c r="H83" s="429">
        <v>0.13750000000000001</v>
      </c>
      <c r="I83" s="428">
        <v>0.13750000000000001</v>
      </c>
      <c r="J83" s="407">
        <v>5.0739999999999998</v>
      </c>
      <c r="K83" s="427">
        <v>5.1917</v>
      </c>
      <c r="L83" s="426">
        <v>5.4997085999999999</v>
      </c>
      <c r="M83" s="426">
        <v>5.5859230866666669</v>
      </c>
      <c r="N83" s="426">
        <v>6.2597937999999997</v>
      </c>
      <c r="O83" s="426">
        <v>6.3620822366666658</v>
      </c>
      <c r="P83" s="411">
        <v>6609.67</v>
      </c>
      <c r="Q83" s="410">
        <v>2.0941939330469506E-2</v>
      </c>
      <c r="R83" s="415">
        <v>4.6507798534815903E-2</v>
      </c>
      <c r="S83" s="411">
        <v>1163.3589999999999</v>
      </c>
      <c r="T83" s="410">
        <v>2.0266906458707989E-3</v>
      </c>
      <c r="U83" s="409">
        <v>1.6712329238912638E-3</v>
      </c>
      <c r="V83" s="411">
        <v>1410.3009999999999</v>
      </c>
      <c r="W83" s="410">
        <v>-2.1664639586576051E-3</v>
      </c>
      <c r="X83" s="409">
        <v>-1.7224859043678209E-2</v>
      </c>
      <c r="Y83" s="411">
        <v>301.82100000000003</v>
      </c>
      <c r="Z83" s="410">
        <v>1.0002275526048265E-2</v>
      </c>
      <c r="AA83" s="409">
        <v>4.9177193628899607E-2</v>
      </c>
      <c r="AB83" s="408">
        <v>2581018</v>
      </c>
      <c r="AC83" s="408">
        <v>10341166</v>
      </c>
      <c r="AD83" s="408">
        <v>1635673</v>
      </c>
      <c r="AE83" s="408">
        <v>6517305</v>
      </c>
      <c r="AF83" s="407">
        <v>7.37</v>
      </c>
      <c r="AG83" s="407">
        <v>6.15</v>
      </c>
    </row>
    <row r="84" spans="1:33" ht="15.75" customHeight="1">
      <c r="A84" s="423">
        <v>45078</v>
      </c>
      <c r="B84" s="422" t="s">
        <v>100</v>
      </c>
      <c r="C84" s="421">
        <v>184.2841</v>
      </c>
      <c r="D84" s="420">
        <v>4.1435590824717483E-2</v>
      </c>
      <c r="E84" s="420">
        <v>3.827954432876246E-2</v>
      </c>
      <c r="F84" s="420">
        <v>3.850287148559306E-2</v>
      </c>
      <c r="G84" s="420">
        <v>7.7650178594135255E-3</v>
      </c>
      <c r="H84" s="419">
        <v>0.13750000000000001</v>
      </c>
      <c r="I84" s="418">
        <v>0.13750000000000001</v>
      </c>
      <c r="J84" s="406">
        <v>4.7866</v>
      </c>
      <c r="K84" s="417">
        <v>4.9370000000000003</v>
      </c>
      <c r="L84" s="416">
        <v>5.22170194</v>
      </c>
      <c r="M84" s="416">
        <v>5.3650378999999999</v>
      </c>
      <c r="N84" s="416">
        <v>6.08041798</v>
      </c>
      <c r="O84" s="416">
        <v>6.1970869666666664</v>
      </c>
      <c r="P84" s="414">
        <v>6659.95</v>
      </c>
      <c r="Q84" s="413">
        <v>7.6070363573370603E-3</v>
      </c>
      <c r="R84" s="424">
        <v>3.1614737021461004E-2</v>
      </c>
      <c r="S84" s="414">
        <v>1109.23</v>
      </c>
      <c r="T84" s="413">
        <v>-4.6528199807625903E-2</v>
      </c>
      <c r="U84" s="412">
        <v>-6.8564307798757551E-2</v>
      </c>
      <c r="V84" s="414">
        <v>1315.07</v>
      </c>
      <c r="W84" s="413">
        <v>-6.7525301336381349E-2</v>
      </c>
      <c r="X84" s="412">
        <v>-0.10342392019465918</v>
      </c>
      <c r="Y84" s="414">
        <v>304.01400000000001</v>
      </c>
      <c r="Z84" s="413">
        <v>7.2658960112119697E-3</v>
      </c>
      <c r="AA84" s="412">
        <v>3.070617072997095E-2</v>
      </c>
      <c r="AB84" s="408">
        <v>2727580</v>
      </c>
      <c r="AC84" s="408">
        <v>10551265</v>
      </c>
      <c r="AD84" s="408">
        <v>1686827</v>
      </c>
      <c r="AE84" s="408">
        <v>6640196</v>
      </c>
      <c r="AF84" s="406">
        <v>7.28</v>
      </c>
      <c r="AG84" s="406">
        <v>5.69</v>
      </c>
    </row>
    <row r="85" spans="1:33" ht="15.75" customHeight="1">
      <c r="A85" s="423">
        <v>45170</v>
      </c>
      <c r="B85" s="422" t="s">
        <v>101</v>
      </c>
      <c r="C85" s="421">
        <v>187.35239999999999</v>
      </c>
      <c r="D85" s="420">
        <v>3.5299702983788039E-2</v>
      </c>
      <c r="E85" s="420">
        <v>3.3244103638742528E-2</v>
      </c>
      <c r="F85" s="420">
        <v>2.3550371308832974E-2</v>
      </c>
      <c r="G85" s="420">
        <v>1.3121019292923197E-3</v>
      </c>
      <c r="H85" s="429">
        <v>0.1275</v>
      </c>
      <c r="I85" s="428">
        <v>0.13250000000000001</v>
      </c>
      <c r="J85" s="407">
        <v>5.0282999999999998</v>
      </c>
      <c r="K85" s="427">
        <v>4.8832000000000004</v>
      </c>
      <c r="L85" s="426">
        <v>5.3164215899999991</v>
      </c>
      <c r="M85" s="426">
        <v>5.2759720533333336</v>
      </c>
      <c r="N85" s="426">
        <v>6.1340231699999999</v>
      </c>
      <c r="O85" s="426">
        <v>6.1398101333333344</v>
      </c>
      <c r="P85" s="411">
        <v>6700.66</v>
      </c>
      <c r="Q85" s="410">
        <v>6.1126585034421144E-3</v>
      </c>
      <c r="R85" s="415">
        <v>5.1852805344769548E-2</v>
      </c>
      <c r="S85" s="411">
        <v>1103.74</v>
      </c>
      <c r="T85" s="410">
        <v>-4.9493792991535113E-3</v>
      </c>
      <c r="U85" s="409">
        <v>-5.9680880700430095E-2</v>
      </c>
      <c r="V85" s="411">
        <v>1304.2729999999999</v>
      </c>
      <c r="W85" s="410">
        <v>-8.2102093424685219E-3</v>
      </c>
      <c r="X85" s="409">
        <v>-9.4801751719447269E-2</v>
      </c>
      <c r="Y85" s="411">
        <v>307.27600000000001</v>
      </c>
      <c r="Z85" s="410">
        <v>1.0729769023794855E-2</v>
      </c>
      <c r="AA85" s="409">
        <v>3.6872066381192559E-2</v>
      </c>
      <c r="AB85" s="408">
        <v>2769445</v>
      </c>
      <c r="AC85" s="408">
        <v>10719528</v>
      </c>
      <c r="AD85" s="408">
        <v>1748852</v>
      </c>
      <c r="AE85" s="408">
        <v>6762629</v>
      </c>
      <c r="AF85" s="407">
        <v>7</v>
      </c>
      <c r="AG85" s="407">
        <v>5.15</v>
      </c>
    </row>
    <row r="86" spans="1:33" s="430" customFormat="1" ht="15.75" customHeight="1">
      <c r="A86" s="405">
        <v>45261</v>
      </c>
      <c r="B86" s="404" t="s">
        <v>102</v>
      </c>
      <c r="C86" s="403">
        <v>182.89920000000001</v>
      </c>
      <c r="D86" s="402">
        <v>3.2416517981320281E-2</v>
      </c>
      <c r="E86" s="402">
        <v>3.2416517981320281E-2</v>
      </c>
      <c r="F86" s="402">
        <v>2.3805685421032896E-2</v>
      </c>
      <c r="G86" s="402">
        <v>3.8479911370865594E-3</v>
      </c>
      <c r="H86" s="401">
        <v>0.11749999999999999</v>
      </c>
      <c r="I86" s="400">
        <v>0.1225</v>
      </c>
      <c r="J86" s="393">
        <v>4.8571999999999997</v>
      </c>
      <c r="K86" s="399">
        <v>4.9554333333333327</v>
      </c>
      <c r="L86" s="398">
        <v>5.36186308</v>
      </c>
      <c r="M86" s="398">
        <v>5.3687164733333335</v>
      </c>
      <c r="N86" s="398">
        <v>6.1837013199999991</v>
      </c>
      <c r="O86" s="398">
        <v>6.1941264855555547</v>
      </c>
      <c r="P86" s="396">
        <v>6773.27</v>
      </c>
      <c r="Q86" s="395">
        <v>1.0836245981739268E-2</v>
      </c>
      <c r="R86" s="397">
        <v>4.62119000508181E-2</v>
      </c>
      <c r="S86" s="396">
        <v>1124.0719999999999</v>
      </c>
      <c r="T86" s="395">
        <v>1.8421004946816977E-2</v>
      </c>
      <c r="U86" s="397">
        <v>-3.1812066432042707E-2</v>
      </c>
      <c r="V86" s="396">
        <v>1334.1990000000001</v>
      </c>
      <c r="W86" s="395">
        <v>2.2944582920906953E-2</v>
      </c>
      <c r="X86" s="394">
        <v>-5.6011088446492496E-2</v>
      </c>
      <c r="Y86" s="396">
        <v>308.74099999999999</v>
      </c>
      <c r="Z86" s="395">
        <v>4.7677006990456405E-3</v>
      </c>
      <c r="AA86" s="394">
        <v>3.3159099427102934E-2</v>
      </c>
      <c r="AB86" s="431">
        <v>2865301</v>
      </c>
      <c r="AC86" s="431">
        <v>10943344</v>
      </c>
      <c r="AD86" s="431">
        <v>1814674</v>
      </c>
      <c r="AE86" s="431">
        <v>6886026</v>
      </c>
      <c r="AF86" s="393">
        <v>6.55</v>
      </c>
      <c r="AG86" s="393">
        <v>5.56</v>
      </c>
    </row>
    <row r="87" spans="1:33" s="425" customFormat="1" ht="15.75" customHeight="1">
      <c r="A87" s="423">
        <v>45352</v>
      </c>
      <c r="B87" s="422" t="s">
        <v>103</v>
      </c>
      <c r="C87" s="421">
        <v>185.184</v>
      </c>
      <c r="D87" s="420">
        <v>2.4603678711410781E-2</v>
      </c>
      <c r="E87" s="420">
        <v>2.7564014408016924E-2</v>
      </c>
      <c r="F87" s="420">
        <v>2.4603678711410781E-2</v>
      </c>
      <c r="G87" s="420">
        <v>6.7871999068362943E-3</v>
      </c>
      <c r="H87" s="429">
        <v>0.1075</v>
      </c>
      <c r="I87" s="428">
        <v>0.11083333333333334</v>
      </c>
      <c r="J87" s="407">
        <v>5.0141</v>
      </c>
      <c r="K87" s="427">
        <v>4.9502333333333333</v>
      </c>
      <c r="L87" s="426">
        <v>5.4102138999999996</v>
      </c>
      <c r="M87" s="426">
        <v>5.3528523111111106</v>
      </c>
      <c r="N87" s="426">
        <v>6.3292984299999997</v>
      </c>
      <c r="O87" s="426">
        <v>6.2546198166666658</v>
      </c>
      <c r="P87" s="411">
        <v>6869.14</v>
      </c>
      <c r="Q87" s="410">
        <v>1.4154167780112026E-2</v>
      </c>
      <c r="R87" s="415">
        <v>3.925612019964686E-2</v>
      </c>
      <c r="S87" s="411">
        <v>1113.837</v>
      </c>
      <c r="T87" s="410">
        <v>-9.1052886291980162E-3</v>
      </c>
      <c r="U87" s="409">
        <v>-4.2568115259348116E-2</v>
      </c>
      <c r="V87" s="411">
        <v>1310.8789999999999</v>
      </c>
      <c r="W87" s="410">
        <v>-1.7478651985198712E-2</v>
      </c>
      <c r="X87" s="409">
        <v>-7.0497007376439491E-2</v>
      </c>
      <c r="Y87" s="411">
        <v>312.34500000000003</v>
      </c>
      <c r="Z87" s="410">
        <v>1.1673214765774764E-2</v>
      </c>
      <c r="AA87" s="409">
        <v>3.4868349120836584E-2</v>
      </c>
      <c r="AB87" s="408">
        <v>2764833</v>
      </c>
      <c r="AC87" s="408">
        <v>11127159</v>
      </c>
      <c r="AD87" s="408">
        <v>1784961</v>
      </c>
      <c r="AE87" s="408">
        <v>7035314</v>
      </c>
      <c r="AF87" s="407">
        <v>6.53</v>
      </c>
      <c r="AG87" s="407">
        <v>5.41</v>
      </c>
    </row>
    <row r="88" spans="1:33" ht="15.75" customHeight="1">
      <c r="A88" s="423">
        <v>45444</v>
      </c>
      <c r="B88" s="422" t="s">
        <v>104</v>
      </c>
      <c r="C88" s="421">
        <v>190.6808</v>
      </c>
      <c r="D88" s="420">
        <v>2.9706485621524115E-2</v>
      </c>
      <c r="E88" s="420">
        <v>2.6705310265699111E-2</v>
      </c>
      <c r="F88" s="420">
        <v>3.4711079252089716E-2</v>
      </c>
      <c r="G88" s="420">
        <v>1.6761947587365267E-2</v>
      </c>
      <c r="H88" s="419">
        <v>0.105</v>
      </c>
      <c r="I88" s="418">
        <v>0.10583333333333333</v>
      </c>
      <c r="J88" s="406">
        <v>5.5941000000000001</v>
      </c>
      <c r="K88" s="417">
        <v>5.2196999999999996</v>
      </c>
      <c r="L88" s="416">
        <v>5.9929593299999997</v>
      </c>
      <c r="M88" s="416">
        <v>5.6071757299999989</v>
      </c>
      <c r="N88" s="416">
        <v>7.0737394499999997</v>
      </c>
      <c r="O88" s="416">
        <v>6.5931770599999986</v>
      </c>
      <c r="P88" s="414">
        <v>6941.51</v>
      </c>
      <c r="Q88" s="413">
        <v>1.0535525553417191E-2</v>
      </c>
      <c r="R88" s="424">
        <v>4.2276593668120643E-2</v>
      </c>
      <c r="S88" s="414">
        <v>1136.4090000000001</v>
      </c>
      <c r="T88" s="413">
        <v>2.0265083670231832E-2</v>
      </c>
      <c r="U88" s="412">
        <v>2.4502582872803824E-2</v>
      </c>
      <c r="V88" s="414">
        <v>1340.519</v>
      </c>
      <c r="W88" s="413">
        <v>2.2610782535993135E-2</v>
      </c>
      <c r="X88" s="412">
        <v>1.9351821576037764E-2</v>
      </c>
      <c r="Y88" s="414">
        <v>313.04399999999998</v>
      </c>
      <c r="Z88" s="413">
        <v>2.2379100033615984E-3</v>
      </c>
      <c r="AA88" s="412">
        <v>2.9702579486470926E-2</v>
      </c>
      <c r="AB88" s="408">
        <v>2934759</v>
      </c>
      <c r="AC88" s="408">
        <v>11334338</v>
      </c>
      <c r="AD88" s="408">
        <v>1834839</v>
      </c>
      <c r="AE88" s="408">
        <v>7183326</v>
      </c>
      <c r="AF88" s="406">
        <v>6.67</v>
      </c>
      <c r="AG88" s="406">
        <v>5.91</v>
      </c>
    </row>
    <row r="89" spans="1:33" ht="14">
      <c r="A89" s="423">
        <v>45536</v>
      </c>
      <c r="B89" s="422" t="s">
        <v>105</v>
      </c>
      <c r="C89" s="421">
        <v>195.10239999999999</v>
      </c>
      <c r="D89" s="420">
        <v>3.3661088498601721E-2</v>
      </c>
      <c r="E89" s="420">
        <v>3.1252629031677914E-2</v>
      </c>
      <c r="F89" s="420">
        <v>4.1365896567110871E-2</v>
      </c>
      <c r="G89" s="420">
        <v>9.0289497315616529E-3</v>
      </c>
      <c r="H89" s="419">
        <v>0.1075</v>
      </c>
      <c r="I89" s="418">
        <v>0.10583333333333333</v>
      </c>
      <c r="J89" s="406">
        <v>5.45</v>
      </c>
      <c r="K89" s="417">
        <v>5.5459333333333332</v>
      </c>
      <c r="L89" s="416">
        <v>6.0685750000000001</v>
      </c>
      <c r="M89" s="416">
        <v>6.1021904466666665</v>
      </c>
      <c r="N89" s="416">
        <v>7.3040900000000004</v>
      </c>
      <c r="O89" s="416">
        <v>7.2773737199999999</v>
      </c>
      <c r="P89" s="411">
        <v>6997.15</v>
      </c>
      <c r="Q89" s="410">
        <v>8.0155470495610892E-3</v>
      </c>
      <c r="R89" s="415">
        <v>4.424788005957625E-2</v>
      </c>
      <c r="S89" s="414">
        <v>1153.7180000000001</v>
      </c>
      <c r="T89" s="413">
        <v>1.523131196602634E-2</v>
      </c>
      <c r="U89" s="412">
        <v>4.5280591443637164E-2</v>
      </c>
      <c r="V89" s="414">
        <v>1363.06</v>
      </c>
      <c r="W89" s="413">
        <v>1.6815129065682832E-2</v>
      </c>
      <c r="X89" s="412">
        <v>4.5072618999243197E-2</v>
      </c>
      <c r="Y89" s="411">
        <v>314.73200000000003</v>
      </c>
      <c r="Z89" s="410">
        <v>5.3922132352002272E-3</v>
      </c>
      <c r="AA89" s="409">
        <v>2.4264830315416708E-2</v>
      </c>
      <c r="AB89" s="408">
        <v>3015936</v>
      </c>
      <c r="AC89" s="408">
        <v>11580829</v>
      </c>
      <c r="AD89" s="408">
        <v>1932140</v>
      </c>
      <c r="AE89" s="408">
        <v>7366614</v>
      </c>
      <c r="AF89" s="407">
        <v>6.91</v>
      </c>
      <c r="AG89" s="406">
        <v>6.28</v>
      </c>
    </row>
    <row r="90" spans="1:33" ht="15.5">
      <c r="A90" s="405">
        <v>45627</v>
      </c>
      <c r="B90" s="404" t="s">
        <v>106</v>
      </c>
      <c r="C90" s="403">
        <v>189.447</v>
      </c>
      <c r="D90" s="402">
        <v>3.4193154677671478E-2</v>
      </c>
      <c r="E90" s="402">
        <v>3.4193154677671478E-2</v>
      </c>
      <c r="F90" s="402">
        <v>3.580004723913488E-2</v>
      </c>
      <c r="G90" s="402">
        <v>9.2387928629755756E-4</v>
      </c>
      <c r="H90" s="401">
        <v>0.1225</v>
      </c>
      <c r="I90" s="400">
        <v>0.11416666666666667</v>
      </c>
      <c r="J90" s="393">
        <v>6.1773999999999996</v>
      </c>
      <c r="K90" s="399">
        <v>5.8423177109440276</v>
      </c>
      <c r="L90" s="398">
        <v>6.3960799599999998</v>
      </c>
      <c r="M90" s="398">
        <v>6.1957779324561413</v>
      </c>
      <c r="N90" s="398">
        <v>7.7334870599999999</v>
      </c>
      <c r="O90" s="398">
        <v>7.4224699078306884</v>
      </c>
      <c r="P90" s="396">
        <v>7100.5</v>
      </c>
      <c r="Q90" s="395">
        <v>1.4770299336158255E-2</v>
      </c>
      <c r="R90" s="397">
        <v>4.8311967483947837E-2</v>
      </c>
      <c r="S90" s="396">
        <v>1197.5619999999999</v>
      </c>
      <c r="T90" s="395">
        <v>3.8002354128131577E-2</v>
      </c>
      <c r="U90" s="397">
        <v>6.5378374339010392E-2</v>
      </c>
      <c r="V90" s="396">
        <v>1430.8050000000001</v>
      </c>
      <c r="W90" s="395">
        <v>4.9700673484659674E-2</v>
      </c>
      <c r="X90" s="394">
        <v>7.2407489437482653E-2</v>
      </c>
      <c r="Y90" s="396">
        <v>317.60399999999998</v>
      </c>
      <c r="Z90" s="395">
        <v>9.1252240001016283E-3</v>
      </c>
      <c r="AA90" s="394">
        <v>2.8706909675099812E-2</v>
      </c>
      <c r="AB90" s="431">
        <v>3063723</v>
      </c>
      <c r="AC90" s="431">
        <v>11779251</v>
      </c>
      <c r="AD90" s="431">
        <v>1981637</v>
      </c>
      <c r="AE90" s="431">
        <v>7533577</v>
      </c>
      <c r="AF90" s="393">
        <v>7.43</v>
      </c>
      <c r="AG90" s="393">
        <v>6.66</v>
      </c>
    </row>
    <row r="91" spans="1:33" s="494" customFormat="1" ht="14">
      <c r="A91" s="503">
        <v>45717</v>
      </c>
      <c r="B91" s="503" t="s">
        <v>107</v>
      </c>
      <c r="C91" s="501">
        <v>191.0153</v>
      </c>
      <c r="D91" s="502">
        <v>3.1489221531017852E-2</v>
      </c>
      <c r="E91" s="502">
        <v>3.5859258581324882E-2</v>
      </c>
      <c r="F91" s="502">
        <v>3.1489221531017852E-2</v>
      </c>
      <c r="G91" s="502">
        <v>1.2686746561258566E-2</v>
      </c>
      <c r="H91" s="419">
        <v>0.14249999999999999</v>
      </c>
      <c r="I91" s="418">
        <v>0.13583333333333333</v>
      </c>
      <c r="J91" s="495">
        <v>5.7057000000000002</v>
      </c>
      <c r="K91" s="500">
        <v>5.8487967846669475</v>
      </c>
      <c r="L91" s="495">
        <v>6.1712851199999994</v>
      </c>
      <c r="M91" s="500">
        <v>6.1515694982198736</v>
      </c>
      <c r="N91" s="499">
        <v>7.3643469900000005</v>
      </c>
      <c r="O91" s="499">
        <v>7.3848857802133114</v>
      </c>
      <c r="P91" s="498">
        <v>7245.38</v>
      </c>
      <c r="Q91" s="497">
        <v>2.0404196887543247E-2</v>
      </c>
      <c r="R91" s="424">
        <v>5.4772504272732725E-2</v>
      </c>
      <c r="S91" s="498">
        <v>1209.432</v>
      </c>
      <c r="T91" s="497">
        <v>9.9118041487622488E-3</v>
      </c>
      <c r="U91" s="496">
        <v>8.5824945660810448E-2</v>
      </c>
      <c r="V91" s="498">
        <v>1440.5360000000001</v>
      </c>
      <c r="W91" s="497">
        <v>6.8010665324764741E-3</v>
      </c>
      <c r="X91" s="496">
        <v>9.8908442350514658E-2</v>
      </c>
      <c r="Y91" s="498">
        <v>319.78500000000003</v>
      </c>
      <c r="Z91" s="497">
        <v>6.8670419768013247E-3</v>
      </c>
      <c r="AA91" s="496">
        <v>2.3819814628055491E-2</v>
      </c>
      <c r="AB91" s="408">
        <v>3024723</v>
      </c>
      <c r="AC91" s="408">
        <v>12039141</v>
      </c>
      <c r="AD91" s="408">
        <v>1934192</v>
      </c>
      <c r="AE91" s="408">
        <v>7682808</v>
      </c>
      <c r="AF91" s="495">
        <v>7.97</v>
      </c>
      <c r="AG91" s="495">
        <v>7.68</v>
      </c>
    </row>
    <row r="92" spans="1:33" s="494" customFormat="1" ht="14">
      <c r="A92" s="503">
        <v>45809</v>
      </c>
      <c r="B92" s="503" t="s">
        <v>108</v>
      </c>
      <c r="C92" s="501">
        <v>195.18049999999999</v>
      </c>
      <c r="D92" s="502">
        <v>2.7485947074586292E-2</v>
      </c>
      <c r="E92" s="502">
        <v>3.3009326694869667E-2</v>
      </c>
      <c r="F92" s="502">
        <v>2.3598075946817954E-2</v>
      </c>
      <c r="G92" s="502">
        <v>3.397919728671539E-3</v>
      </c>
      <c r="H92" s="419">
        <v>0.15</v>
      </c>
      <c r="I92" s="418">
        <v>0.14666666666666667</v>
      </c>
      <c r="J92" s="406">
        <v>5.4317000000000002</v>
      </c>
      <c r="K92" s="417">
        <v>5.6674264157706107</v>
      </c>
      <c r="L92" s="416">
        <v>6.4023447900000008</v>
      </c>
      <c r="M92" s="416">
        <v>6.5103616380095595</v>
      </c>
      <c r="N92" s="416">
        <v>7.4490333800000004</v>
      </c>
      <c r="O92" s="416">
        <v>7.6548039455675037</v>
      </c>
      <c r="P92" s="414">
        <v>7312.97</v>
      </c>
      <c r="Q92" s="413">
        <v>9.3287032564199901E-3</v>
      </c>
      <c r="R92" s="424">
        <v>5.3512852390906307E-2</v>
      </c>
      <c r="S92" s="414">
        <v>1186.259</v>
      </c>
      <c r="T92" s="413">
        <v>-1.9160233894919276E-2</v>
      </c>
      <c r="U92" s="412">
        <v>4.3866248859345536E-2</v>
      </c>
      <c r="V92" s="414">
        <v>1394.3630000000001</v>
      </c>
      <c r="W92" s="413">
        <v>-3.205265262374557E-2</v>
      </c>
      <c r="X92" s="412">
        <v>4.0166532514645414E-2</v>
      </c>
      <c r="Y92" s="414">
        <v>321.435</v>
      </c>
      <c r="Z92" s="413">
        <v>5.1597166846473197E-3</v>
      </c>
      <c r="AA92" s="412">
        <v>2.6804538659102262E-2</v>
      </c>
      <c r="AB92" s="408">
        <v>3200345</v>
      </c>
      <c r="AC92" s="408">
        <v>12304727</v>
      </c>
      <c r="AD92" s="408">
        <v>1992000</v>
      </c>
      <c r="AE92" s="408">
        <v>7839969</v>
      </c>
      <c r="AF92" s="406">
        <v>8.65</v>
      </c>
      <c r="AG92" s="406">
        <v>7.61</v>
      </c>
    </row>
    <row r="93" spans="1:33" s="540" customFormat="1" ht="14">
      <c r="A93" s="423">
        <v>45901</v>
      </c>
      <c r="B93" s="423" t="s">
        <v>109</v>
      </c>
      <c r="C93" s="421">
        <v>198.66040000000001</v>
      </c>
      <c r="D93" s="420">
        <v>2.4325390320144358E-2</v>
      </c>
      <c r="E93" s="420">
        <v>2.7109312737641611E-2</v>
      </c>
      <c r="F93" s="420">
        <v>1.8236577305046131E-2</v>
      </c>
      <c r="G93" s="420">
        <v>1.0062338601468657E-3</v>
      </c>
      <c r="H93" s="429">
        <v>0.15</v>
      </c>
      <c r="I93" s="428">
        <v>0.15</v>
      </c>
      <c r="J93" s="407">
        <v>5.32</v>
      </c>
      <c r="K93" s="427">
        <v>5.4446575268817208</v>
      </c>
      <c r="L93" s="407">
        <v>6.2424880000000007</v>
      </c>
      <c r="M93" s="427">
        <v>6.3203399457885308</v>
      </c>
      <c r="N93" s="426">
        <v>7.1601880000000007</v>
      </c>
      <c r="O93" s="426">
        <v>7.290396428494625</v>
      </c>
      <c r="P93" s="411">
        <v>7359.06</v>
      </c>
      <c r="Q93" s="410">
        <v>6.3025008990875708E-3</v>
      </c>
      <c r="R93" s="415">
        <v>5.1722487012569429E-2</v>
      </c>
      <c r="S93" s="411">
        <v>1186.2829999999999</v>
      </c>
      <c r="T93" s="410">
        <v>2.0231669475068159E-5</v>
      </c>
      <c r="U93" s="409">
        <v>2.8226134982725304E-2</v>
      </c>
      <c r="V93" s="411">
        <v>1389.021</v>
      </c>
      <c r="W93" s="410">
        <v>-3.8311400976647203E-3</v>
      </c>
      <c r="X93" s="409">
        <v>1.9046116825378157E-2</v>
      </c>
      <c r="Y93" s="411">
        <v>324.245</v>
      </c>
      <c r="Z93" s="410">
        <v>8.742047381274709E-3</v>
      </c>
      <c r="AA93" s="409">
        <v>3.0225715847133294E-2</v>
      </c>
      <c r="AB93" s="408">
        <v>3235708</v>
      </c>
      <c r="AC93" s="408">
        <v>12524499</v>
      </c>
      <c r="AD93" s="408">
        <v>2050092</v>
      </c>
      <c r="AE93" s="408">
        <v>7957921</v>
      </c>
      <c r="AF93" s="407">
        <v>8.9600000000000009</v>
      </c>
      <c r="AG93" s="407">
        <v>7.61</v>
      </c>
    </row>
    <row r="94" spans="1:33" s="540" customFormat="1" ht="16" customHeight="1">
      <c r="A94" s="405">
        <v>45992</v>
      </c>
      <c r="B94" s="404" t="s">
        <v>110</v>
      </c>
      <c r="C94" s="403">
        <v>192.9391</v>
      </c>
      <c r="D94" s="402">
        <v>2.2857411131985694E-2</v>
      </c>
      <c r="E94" s="402">
        <v>2.2857411131985694E-2</v>
      </c>
      <c r="F94" s="402">
        <v>1.8433123776042892E-2</v>
      </c>
      <c r="G94" s="402">
        <v>2.5588598892325454E-3</v>
      </c>
      <c r="H94" s="441">
        <v>0.15</v>
      </c>
      <c r="I94" s="440">
        <v>0.15</v>
      </c>
      <c r="J94" s="433">
        <v>5.4748999999999999</v>
      </c>
      <c r="K94" s="439">
        <v>5.4027151254480295</v>
      </c>
      <c r="L94" s="433">
        <v>6.4308175400000005</v>
      </c>
      <c r="M94" s="439">
        <v>6.2817368763584245</v>
      </c>
      <c r="N94" s="438">
        <v>7.36483548</v>
      </c>
      <c r="O94" s="438">
        <v>7.1746255960908023</v>
      </c>
      <c r="P94" s="436">
        <v>7403.29</v>
      </c>
      <c r="Q94" s="435">
        <v>6.0102784866544745E-3</v>
      </c>
      <c r="R94" s="437">
        <v>4.2643475811562581E-2</v>
      </c>
      <c r="S94" s="436">
        <v>1184.998</v>
      </c>
      <c r="T94" s="435">
        <v>-1.0832153878963524E-3</v>
      </c>
      <c r="U94" s="437">
        <v>-1.0491314854679579E-2</v>
      </c>
      <c r="V94" s="436">
        <v>1382.9390000000001</v>
      </c>
      <c r="W94" s="435">
        <v>-4.3786235053321354E-3</v>
      </c>
      <c r="X94" s="434">
        <v>-3.3453894835424824E-2</v>
      </c>
      <c r="Y94" s="436">
        <v>326.03100000000001</v>
      </c>
      <c r="Z94" s="435">
        <v>5.5081805424910257E-3</v>
      </c>
      <c r="AA94" s="434">
        <v>2.6533041145577529E-2</v>
      </c>
      <c r="AB94" s="431">
        <v>3277790</v>
      </c>
      <c r="AC94" s="431">
        <v>12738566</v>
      </c>
      <c r="AD94" s="431">
        <v>2105049</v>
      </c>
      <c r="AE94" s="431">
        <v>8081333</v>
      </c>
      <c r="AF94" s="433">
        <v>9.07</v>
      </c>
      <c r="AG94" s="433">
        <v>7.82</v>
      </c>
    </row>
    <row r="95" spans="1:33" ht="14">
      <c r="A95" s="584">
        <v>46082</v>
      </c>
      <c r="B95" s="584" t="s">
        <v>112</v>
      </c>
      <c r="C95" s="501">
        <v>194.5282</v>
      </c>
      <c r="D95" s="502">
        <v>1.8390673417260306E-2</v>
      </c>
      <c r="E95" s="502">
        <v>1.9657798969129336E-2</v>
      </c>
      <c r="F95" s="502">
        <v>1.8390673417260306E-2</v>
      </c>
      <c r="G95" s="502">
        <v>1.100308007448958E-2</v>
      </c>
      <c r="H95" s="419">
        <v>0.14749999999999999</v>
      </c>
      <c r="I95" s="418">
        <v>0.14916666666666667</v>
      </c>
      <c r="J95" s="406">
        <v>5.1805000000000003</v>
      </c>
      <c r="K95" s="417">
        <v>5.2608215053763434</v>
      </c>
      <c r="L95" s="406">
        <v>5.9850316500000007</v>
      </c>
      <c r="M95" s="417">
        <v>6.175503004444443</v>
      </c>
      <c r="N95" s="416">
        <v>6.8465488000000008</v>
      </c>
      <c r="O95" s="416">
        <v>7.0817671891039424</v>
      </c>
      <c r="P95" s="414">
        <v>7545.53</v>
      </c>
      <c r="Q95" s="413">
        <v>1.9213079590290283E-2</v>
      </c>
      <c r="R95" s="424">
        <v>4.1426398615393545E-2</v>
      </c>
      <c r="S95" s="414">
        <v>1187.3019999999999</v>
      </c>
      <c r="T95" s="413">
        <v>1.9443070789990635E-3</v>
      </c>
      <c r="U95" s="412">
        <v>-1.829784560024883E-2</v>
      </c>
      <c r="V95" s="414" t="s">
        <v>269</v>
      </c>
      <c r="W95" s="413" t="s">
        <v>269</v>
      </c>
      <c r="X95" s="412" t="s">
        <v>269</v>
      </c>
      <c r="Y95" s="414">
        <v>328.04986426179346</v>
      </c>
      <c r="Z95" s="413">
        <v>6.192246325636086E-3</v>
      </c>
      <c r="AA95" s="412">
        <v>2.5845065471468143E-2</v>
      </c>
      <c r="AB95" s="583">
        <v>3250979</v>
      </c>
      <c r="AC95" s="583">
        <v>12964822</v>
      </c>
      <c r="AD95" s="583">
        <v>2054680</v>
      </c>
      <c r="AE95" s="583">
        <v>8201821</v>
      </c>
      <c r="AF95" s="406">
        <v>9.19</v>
      </c>
      <c r="AG95" s="406">
        <v>7.72</v>
      </c>
    </row>
    <row r="96" spans="1:33" ht="14">
      <c r="A96" s="392">
        <v>46174</v>
      </c>
      <c r="B96" s="392" t="s">
        <v>113</v>
      </c>
      <c r="C96" s="391">
        <v>199.37688075</v>
      </c>
      <c r="D96" s="390">
        <v>1.9962104067418718E-2</v>
      </c>
      <c r="E96" s="390">
        <v>1.9149494216765817E-2</v>
      </c>
      <c r="F96" s="390">
        <v>2.1500000000000075E-2</v>
      </c>
      <c r="G96" s="390">
        <v>5.9795564344680141E-3</v>
      </c>
      <c r="H96" s="389">
        <v>0.14249999999999999</v>
      </c>
      <c r="I96" s="388">
        <v>0.14416666666666667</v>
      </c>
      <c r="J96" s="380">
        <v>5.1208954545454555</v>
      </c>
      <c r="K96" s="387">
        <v>5.0461221407624626</v>
      </c>
      <c r="L96" s="380">
        <v>5.8890297727272731</v>
      </c>
      <c r="M96" s="387">
        <v>5.8686400497067446</v>
      </c>
      <c r="N96" s="386">
        <v>6.8280290332593632</v>
      </c>
      <c r="O96" s="386">
        <v>6.7900051391926075</v>
      </c>
      <c r="P96" s="384">
        <v>7667.49</v>
      </c>
      <c r="Q96" s="383">
        <v>1.6163211861857318E-2</v>
      </c>
      <c r="R96" s="385">
        <v>4.8478251654252569E-2</v>
      </c>
      <c r="S96" s="384">
        <v>1226.1860278366562</v>
      </c>
      <c r="T96" s="383">
        <v>3.2749905109783706E-2</v>
      </c>
      <c r="U96" s="382">
        <v>3.3657934596623695E-2</v>
      </c>
      <c r="V96" s="384" t="s">
        <v>269</v>
      </c>
      <c r="W96" s="383" t="s">
        <v>269</v>
      </c>
      <c r="X96" s="382" t="s">
        <v>269</v>
      </c>
      <c r="Y96" s="384">
        <v>330.08122982839399</v>
      </c>
      <c r="Z96" s="383">
        <v>6.192246325636086E-3</v>
      </c>
      <c r="AA96" s="382">
        <v>2.6898843711462561E-2</v>
      </c>
      <c r="AB96" s="381">
        <v>3384168.2439849977</v>
      </c>
      <c r="AC96" s="381">
        <v>13148645.243984997</v>
      </c>
      <c r="AD96" s="381">
        <v>2095454.8580452283</v>
      </c>
      <c r="AE96" s="381">
        <v>8305275.8580452278</v>
      </c>
      <c r="AF96" s="380">
        <v>9.1300000000000008</v>
      </c>
      <c r="AG96" s="380">
        <v>7.8</v>
      </c>
    </row>
    <row r="97" spans="1:33" ht="14">
      <c r="A97" s="392">
        <v>46266</v>
      </c>
      <c r="B97" s="392" t="s">
        <v>114</v>
      </c>
      <c r="C97" s="391">
        <v>203.11039296000001</v>
      </c>
      <c r="D97" s="390">
        <v>2.0790193743351226E-2</v>
      </c>
      <c r="E97" s="390">
        <v>2.0213494804102616E-2</v>
      </c>
      <c r="F97" s="390">
        <v>2.2399999999999975E-2</v>
      </c>
      <c r="G97" s="390">
        <v>3.7206336344040025E-3</v>
      </c>
      <c r="H97" s="389">
        <v>0.14000000000000001</v>
      </c>
      <c r="I97" s="388">
        <v>0.14083333333333334</v>
      </c>
      <c r="J97" s="380">
        <v>5.2104477272727276</v>
      </c>
      <c r="K97" s="387">
        <v>5.1805969696969703</v>
      </c>
      <c r="L97" s="380">
        <v>5.8878059318181819</v>
      </c>
      <c r="M97" s="387">
        <v>5.8540745757575756</v>
      </c>
      <c r="N97" s="386">
        <v>6.8668850378349102</v>
      </c>
      <c r="O97" s="386">
        <v>6.8275445183067927</v>
      </c>
      <c r="P97" s="384">
        <v>7716.13</v>
      </c>
      <c r="Q97" s="383">
        <v>6.3436665714595719E-3</v>
      </c>
      <c r="R97" s="385">
        <v>4.8521142645935766E-2</v>
      </c>
      <c r="S97" s="384">
        <v>1233.2257677376524</v>
      </c>
      <c r="T97" s="383">
        <v>5.7411679314405273E-3</v>
      </c>
      <c r="U97" s="382">
        <v>3.9571306119747574E-2</v>
      </c>
      <c r="V97" s="384" t="s">
        <v>269</v>
      </c>
      <c r="W97" s="383" t="s">
        <v>269</v>
      </c>
      <c r="X97" s="382" t="s">
        <v>269</v>
      </c>
      <c r="Y97" s="384">
        <v>332.1251741109603</v>
      </c>
      <c r="Z97" s="383">
        <v>6.192246325636086E-3</v>
      </c>
      <c r="AA97" s="382">
        <v>2.4303147653657931E-2</v>
      </c>
      <c r="AB97" s="381">
        <v>3424577.0366383819</v>
      </c>
      <c r="AC97" s="381">
        <v>13337514.28062338</v>
      </c>
      <c r="AD97" s="381">
        <v>2173006.4482264724</v>
      </c>
      <c r="AE97" s="381">
        <v>8428190.3062717002</v>
      </c>
      <c r="AF97" s="380">
        <v>8.9514510518721018</v>
      </c>
      <c r="AG97" s="380">
        <v>8.2610995351163847</v>
      </c>
    </row>
    <row r="98" spans="1:33" ht="15.5">
      <c r="A98" s="379">
        <v>46357</v>
      </c>
      <c r="B98" s="378" t="s">
        <v>115</v>
      </c>
      <c r="C98" s="377">
        <v>196.99082109999998</v>
      </c>
      <c r="D98" s="376">
        <v>2.0842238067008134E-2</v>
      </c>
      <c r="E98" s="376">
        <v>2.0842238067008134E-2</v>
      </c>
      <c r="F98" s="376">
        <v>2.0999999999999908E-2</v>
      </c>
      <c r="G98" s="376">
        <v>2.7434998973574487E-3</v>
      </c>
      <c r="H98" s="375">
        <v>0.14000000000000001</v>
      </c>
      <c r="I98" s="374">
        <v>0.14000000000000001</v>
      </c>
      <c r="J98" s="364">
        <v>5.3</v>
      </c>
      <c r="K98" s="373">
        <v>5.2701492424242424</v>
      </c>
      <c r="L98" s="364">
        <v>5.988999999999999</v>
      </c>
      <c r="M98" s="373">
        <v>5.9552686439393936</v>
      </c>
      <c r="N98" s="372">
        <v>6.9849065964192611</v>
      </c>
      <c r="O98" s="372">
        <v>6.9455660768911436</v>
      </c>
      <c r="P98" s="368">
        <v>7799.63</v>
      </c>
      <c r="Q98" s="367">
        <v>1.0821486937104385E-2</v>
      </c>
      <c r="R98" s="371">
        <v>5.3535657795385605E-2</v>
      </c>
      <c r="S98" s="368">
        <v>1250.133789806694</v>
      </c>
      <c r="T98" s="367">
        <v>1.3710402840559688E-2</v>
      </c>
      <c r="U98" s="371">
        <v>5.496700400059229E-2</v>
      </c>
      <c r="V98" s="368" t="s">
        <v>269</v>
      </c>
      <c r="W98" s="370" t="s">
        <v>269</v>
      </c>
      <c r="X98" s="369" t="s">
        <v>269</v>
      </c>
      <c r="Y98" s="368">
        <v>334.18177500000013</v>
      </c>
      <c r="Z98" s="367">
        <v>6.192246325636086E-3</v>
      </c>
      <c r="AA98" s="366">
        <v>2.5000000000000355E-2</v>
      </c>
      <c r="AB98" s="365">
        <v>3464365.0192700345</v>
      </c>
      <c r="AC98" s="365">
        <v>13524089.299893415</v>
      </c>
      <c r="AD98" s="365">
        <v>2233758.2011004118</v>
      </c>
      <c r="AE98" s="365">
        <v>8556899.5073721111</v>
      </c>
      <c r="AF98" s="364">
        <v>8.9098873831633441</v>
      </c>
      <c r="AG98" s="364">
        <v>7.7285981404655315</v>
      </c>
    </row>
    <row r="99" spans="1:33" ht="14">
      <c r="A99" s="392">
        <v>46447</v>
      </c>
      <c r="B99" s="392" t="s">
        <v>121</v>
      </c>
      <c r="C99" s="391">
        <v>196.47348199999999</v>
      </c>
      <c r="D99" s="390">
        <v>1.0000000000000009E-2</v>
      </c>
      <c r="E99" s="390">
        <v>1.874212610337378E-2</v>
      </c>
      <c r="F99" s="390">
        <v>1.0000000000000009E-2</v>
      </c>
      <c r="G99" s="390">
        <v>4.9999999999998934E-3</v>
      </c>
      <c r="H99" s="389">
        <v>0.14000000000000001</v>
      </c>
      <c r="I99" s="388">
        <v>0.14000000000000001</v>
      </c>
      <c r="J99" s="380">
        <v>5.35</v>
      </c>
      <c r="K99" s="387">
        <v>5.333333333333333</v>
      </c>
      <c r="L99" s="380">
        <v>6.0454999999999988</v>
      </c>
      <c r="M99" s="387">
        <v>6.0266666666666655</v>
      </c>
      <c r="N99" s="386">
        <v>7.0508019416684986</v>
      </c>
      <c r="O99" s="386">
        <v>7.0288368265854198</v>
      </c>
      <c r="P99" s="384">
        <v>7918</v>
      </c>
      <c r="Q99" s="383">
        <v>1.5176360929941568E-2</v>
      </c>
      <c r="R99" s="385">
        <v>4.9363000345900243E-2</v>
      </c>
      <c r="S99" s="384">
        <v>1265.8296568355211</v>
      </c>
      <c r="T99" s="383">
        <v>1.2555349800803306E-2</v>
      </c>
      <c r="U99" s="382">
        <v>6.6139581029528438E-2</v>
      </c>
      <c r="V99" s="384" t="s">
        <v>269</v>
      </c>
      <c r="W99" s="383" t="s">
        <v>269</v>
      </c>
      <c r="X99" s="382" t="s">
        <v>269</v>
      </c>
      <c r="Y99" s="384">
        <v>336.2511108683384</v>
      </c>
      <c r="Z99" s="383">
        <v>6.192246325636086E-3</v>
      </c>
      <c r="AA99" s="382">
        <v>2.5000000000000355E-2</v>
      </c>
      <c r="AB99" s="381">
        <v>3439055.250944227</v>
      </c>
      <c r="AC99" s="381">
        <v>13712165.550837642</v>
      </c>
      <c r="AD99" s="381">
        <v>2186053.2320971834</v>
      </c>
      <c r="AE99" s="381">
        <v>8688272.7394692954</v>
      </c>
      <c r="AF99" s="380">
        <v>8.6123773713636815</v>
      </c>
      <c r="AG99" s="380">
        <v>7.2804200775291461</v>
      </c>
    </row>
    <row r="100" spans="1:33" ht="14">
      <c r="A100" s="392">
        <v>46539</v>
      </c>
      <c r="B100" s="392" t="s">
        <v>122</v>
      </c>
      <c r="C100" s="391">
        <v>203.16504148424997</v>
      </c>
      <c r="D100" s="390">
        <v>1.4555391677947949E-2</v>
      </c>
      <c r="E100" s="390">
        <v>1.8122309077635235E-2</v>
      </c>
      <c r="F100" s="390">
        <v>1.8999999999999906E-2</v>
      </c>
      <c r="G100" s="390">
        <v>4.9999999999998934E-3</v>
      </c>
      <c r="H100" s="389">
        <v>0.13</v>
      </c>
      <c r="I100" s="388">
        <v>0.13333333333333333</v>
      </c>
      <c r="J100" s="380">
        <v>5.3999999999999995</v>
      </c>
      <c r="K100" s="387">
        <v>5.3833333333333329</v>
      </c>
      <c r="L100" s="380">
        <v>6.1019999999999985</v>
      </c>
      <c r="M100" s="387">
        <v>6.0831666666666653</v>
      </c>
      <c r="N100" s="386">
        <v>7.116697286917737</v>
      </c>
      <c r="O100" s="386">
        <v>7.0947321718346581</v>
      </c>
      <c r="P100" s="384">
        <v>8004.37</v>
      </c>
      <c r="Q100" s="383">
        <v>1.0908057590300668E-2</v>
      </c>
      <c r="R100" s="385">
        <v>4.3936151204631457E-2</v>
      </c>
      <c r="S100" s="384">
        <v>1277.7515732037602</v>
      </c>
      <c r="T100" s="383">
        <v>9.4182628001013846E-3</v>
      </c>
      <c r="U100" s="382">
        <v>4.2053607035533069E-2</v>
      </c>
      <c r="V100" s="384" t="s">
        <v>269</v>
      </c>
      <c r="W100" s="383" t="s">
        <v>269</v>
      </c>
      <c r="X100" s="382" t="s">
        <v>269</v>
      </c>
      <c r="Y100" s="384">
        <v>338.33326057410392</v>
      </c>
      <c r="Z100" s="383">
        <v>6.192246325636086E-3</v>
      </c>
      <c r="AA100" s="382">
        <v>2.5000000000000355E-2</v>
      </c>
      <c r="AB100" s="381">
        <v>3611850.3268521475</v>
      </c>
      <c r="AC100" s="381">
        <v>13939847.633704789</v>
      </c>
      <c r="AD100" s="381">
        <v>2230768.1705105212</v>
      </c>
      <c r="AE100" s="381">
        <v>8823586.0519345887</v>
      </c>
      <c r="AF100" s="380">
        <v>8.3409616156923221</v>
      </c>
      <c r="AG100" s="380">
        <v>7.0724878035312413</v>
      </c>
    </row>
    <row r="101" spans="1:33" ht="14">
      <c r="A101" s="392">
        <v>46631</v>
      </c>
      <c r="B101" s="392" t="s">
        <v>123</v>
      </c>
      <c r="C101" s="391">
        <v>206.76638003328003</v>
      </c>
      <c r="D101" s="390">
        <v>1.5727280482667805E-2</v>
      </c>
      <c r="E101" s="390">
        <v>1.7015093468481179E-2</v>
      </c>
      <c r="F101" s="390">
        <v>1.8000000000000016E-2</v>
      </c>
      <c r="G101" s="390">
        <v>4.9999999999998934E-3</v>
      </c>
      <c r="H101" s="389">
        <v>0.125</v>
      </c>
      <c r="I101" s="388">
        <v>0.12666666666666665</v>
      </c>
      <c r="J101" s="380">
        <v>5.4499999999999993</v>
      </c>
      <c r="K101" s="387">
        <v>5.4333333333333327</v>
      </c>
      <c r="L101" s="380">
        <v>6.1584999999999983</v>
      </c>
      <c r="M101" s="387">
        <v>6.1396666666666651</v>
      </c>
      <c r="N101" s="386">
        <v>7.1825926321669753</v>
      </c>
      <c r="O101" s="386">
        <v>7.1606275170838956</v>
      </c>
      <c r="P101" s="384">
        <v>8046.98</v>
      </c>
      <c r="Q101" s="383">
        <v>5.3233421243645829E-3</v>
      </c>
      <c r="R101" s="385">
        <v>4.2877712013664748E-2</v>
      </c>
      <c r="S101" s="384">
        <v>1285.7213244894131</v>
      </c>
      <c r="T101" s="383">
        <v>6.2373245729370197E-3</v>
      </c>
      <c r="U101" s="382">
        <v>4.2567677488659417E-2</v>
      </c>
      <c r="V101" s="384" t="s">
        <v>269</v>
      </c>
      <c r="W101" s="383" t="s">
        <v>269</v>
      </c>
      <c r="X101" s="382" t="s">
        <v>269</v>
      </c>
      <c r="Y101" s="384">
        <v>340.42830346373438</v>
      </c>
      <c r="Z101" s="383">
        <v>6.192246325636086E-3</v>
      </c>
      <c r="AA101" s="382">
        <v>2.5000000000000133E-2</v>
      </c>
      <c r="AB101" s="381">
        <v>3651390.9382453859</v>
      </c>
      <c r="AC101" s="381">
        <v>14166661.535311796</v>
      </c>
      <c r="AD101" s="381">
        <v>2314710.7848097188</v>
      </c>
      <c r="AE101" s="381">
        <v>8965290.3885178342</v>
      </c>
      <c r="AF101" s="380">
        <v>8.1517311627357962</v>
      </c>
      <c r="AG101" s="380">
        <v>6.8818448877213427</v>
      </c>
    </row>
    <row r="102" spans="1:33" ht="15.5">
      <c r="A102" s="379">
        <v>46722</v>
      </c>
      <c r="B102" s="378" t="s">
        <v>124</v>
      </c>
      <c r="C102" s="377">
        <v>200.93063752199998</v>
      </c>
      <c r="D102" s="376">
        <v>1.678733067565874E-2</v>
      </c>
      <c r="E102" s="376">
        <v>1.678733067565874E-2</v>
      </c>
      <c r="F102" s="376">
        <v>2.0000000000000018E-2</v>
      </c>
      <c r="G102" s="376">
        <v>4.9999999999998934E-3</v>
      </c>
      <c r="H102" s="375">
        <v>0.125</v>
      </c>
      <c r="I102" s="374">
        <v>0.125</v>
      </c>
      <c r="J102" s="364">
        <v>5.5</v>
      </c>
      <c r="K102" s="373">
        <v>5.4833333333333334</v>
      </c>
      <c r="L102" s="364">
        <v>6.2149999999999999</v>
      </c>
      <c r="M102" s="373">
        <v>6.1961666666666657</v>
      </c>
      <c r="N102" s="372">
        <v>7.2484879774162145</v>
      </c>
      <c r="O102" s="372">
        <v>7.2265228623331348</v>
      </c>
      <c r="P102" s="368">
        <v>8154.25</v>
      </c>
      <c r="Q102" s="367">
        <v>1.3330466833520127E-2</v>
      </c>
      <c r="R102" s="371">
        <v>4.5466259296915279E-2</v>
      </c>
      <c r="S102" s="368">
        <v>1303.8960722259287</v>
      </c>
      <c r="T102" s="367">
        <v>1.4135837518082006E-2</v>
      </c>
      <c r="U102" s="371">
        <v>4.3005223007009485E-2</v>
      </c>
      <c r="V102" s="368" t="s">
        <v>269</v>
      </c>
      <c r="W102" s="370" t="s">
        <v>269</v>
      </c>
      <c r="X102" s="369" t="s">
        <v>269</v>
      </c>
      <c r="Y102" s="368">
        <v>342.53631937500023</v>
      </c>
      <c r="Z102" s="367">
        <v>6.192246325636086E-3</v>
      </c>
      <c r="AA102" s="366">
        <v>2.5000000000000355E-2</v>
      </c>
      <c r="AB102" s="365">
        <v>3701071.1295659011</v>
      </c>
      <c r="AC102" s="365">
        <v>14403367.645607661</v>
      </c>
      <c r="AD102" s="365">
        <v>2380846.9069651701</v>
      </c>
      <c r="AE102" s="365">
        <v>9112379.0943825934</v>
      </c>
      <c r="AF102" s="364">
        <v>8.0293920576589208</v>
      </c>
      <c r="AG102" s="364">
        <v>6.7490070444647081</v>
      </c>
    </row>
    <row r="103" spans="1:33" ht="14">
      <c r="A103" s="392">
        <v>46813</v>
      </c>
      <c r="B103" s="392" t="s">
        <v>125</v>
      </c>
      <c r="C103" s="391">
        <v>200.17325507424644</v>
      </c>
      <c r="D103" s="390">
        <v>1.8830902962499785E-2</v>
      </c>
      <c r="E103" s="390">
        <v>1.8950571546360484E-2</v>
      </c>
      <c r="F103" s="390">
        <v>1.8830902962499785E-2</v>
      </c>
      <c r="G103" s="390">
        <v>3.7000000000000366E-3</v>
      </c>
      <c r="H103" s="389">
        <v>0.12</v>
      </c>
      <c r="I103" s="388">
        <v>0.12166666666666666</v>
      </c>
      <c r="J103" s="380">
        <v>5.5375000000000005</v>
      </c>
      <c r="K103" s="387">
        <v>5.5250000000000012</v>
      </c>
      <c r="L103" s="380">
        <v>6.2573749999999997</v>
      </c>
      <c r="M103" s="387">
        <v>6.2432500000000006</v>
      </c>
      <c r="N103" s="386">
        <v>7.2979094863531442</v>
      </c>
      <c r="O103" s="386">
        <v>7.2814356500408355</v>
      </c>
      <c r="P103" s="384">
        <v>8268.0136303282816</v>
      </c>
      <c r="Q103" s="383">
        <v>1.395145235040407E-2</v>
      </c>
      <c r="R103" s="385">
        <v>4.4204803022010797E-2</v>
      </c>
      <c r="S103" s="384">
        <v>1312.3813569240501</v>
      </c>
      <c r="T103" s="383">
        <v>6.507638820965056E-3</v>
      </c>
      <c r="U103" s="382">
        <v>3.6775643418645032E-2</v>
      </c>
      <c r="V103" s="384" t="s">
        <v>269</v>
      </c>
      <c r="W103" s="383" t="s">
        <v>269</v>
      </c>
      <c r="X103" s="382" t="s">
        <v>269</v>
      </c>
      <c r="Y103" s="384">
        <v>344.65738864004697</v>
      </c>
      <c r="Z103" s="383">
        <v>6.192246325636086E-3</v>
      </c>
      <c r="AA103" s="382">
        <v>2.5000000000000355E-2</v>
      </c>
      <c r="AB103" s="381">
        <v>3646830.2275566454</v>
      </c>
      <c r="AC103" s="381">
        <v>14611142.62222008</v>
      </c>
      <c r="AD103" s="381">
        <v>2314510.4131744062</v>
      </c>
      <c r="AE103" s="381">
        <v>9240836.2754598167</v>
      </c>
      <c r="AF103" s="380">
        <v>7.8537401196701602</v>
      </c>
      <c r="AG103" s="380">
        <v>6.6115725010201549</v>
      </c>
    </row>
    <row r="104" spans="1:33" ht="14">
      <c r="A104" s="392">
        <v>46905</v>
      </c>
      <c r="B104" s="392" t="s">
        <v>126</v>
      </c>
      <c r="C104" s="391">
        <v>206.72307334296084</v>
      </c>
      <c r="D104" s="390">
        <v>1.8160924201401141E-2</v>
      </c>
      <c r="E104" s="390">
        <v>1.8573052870735296E-2</v>
      </c>
      <c r="F104" s="390">
        <v>1.7513012242249992E-2</v>
      </c>
      <c r="G104" s="390">
        <v>3.7000000000000366E-3</v>
      </c>
      <c r="H104" s="389">
        <v>0.115</v>
      </c>
      <c r="I104" s="388">
        <v>0.11666666666666665</v>
      </c>
      <c r="J104" s="380">
        <v>5.5750000000000011</v>
      </c>
      <c r="K104" s="387">
        <v>5.5625</v>
      </c>
      <c r="L104" s="380">
        <v>6.2997500000000004</v>
      </c>
      <c r="M104" s="387">
        <v>6.2856249999999996</v>
      </c>
      <c r="N104" s="386">
        <v>7.3473309952900729</v>
      </c>
      <c r="O104" s="386">
        <v>7.3308571589777625</v>
      </c>
      <c r="P104" s="384">
        <v>8332.0753606079797</v>
      </c>
      <c r="Q104" s="383">
        <v>7.7481403809871452E-3</v>
      </c>
      <c r="R104" s="385">
        <v>4.0940806160632226E-2</v>
      </c>
      <c r="S104" s="384">
        <v>1325.0189933398233</v>
      </c>
      <c r="T104" s="383">
        <v>9.6295458245407861E-3</v>
      </c>
      <c r="U104" s="382">
        <v>3.6992652662166225E-2</v>
      </c>
      <c r="V104" s="384" t="s">
        <v>269</v>
      </c>
      <c r="W104" s="383" t="s">
        <v>269</v>
      </c>
      <c r="X104" s="382" t="s">
        <v>269</v>
      </c>
      <c r="Y104" s="384">
        <v>346.79159208845664</v>
      </c>
      <c r="Z104" s="383">
        <v>6.192246325636086E-3</v>
      </c>
      <c r="AA104" s="382">
        <v>2.5000000000000355E-2</v>
      </c>
      <c r="AB104" s="381">
        <v>3825110.6288877111</v>
      </c>
      <c r="AC104" s="381">
        <v>14824402.924255643</v>
      </c>
      <c r="AD104" s="381">
        <v>2360912.0138293612</v>
      </c>
      <c r="AE104" s="381">
        <v>9370980.1187786572</v>
      </c>
      <c r="AF104" s="380">
        <v>7.6693432879876369</v>
      </c>
      <c r="AG104" s="380">
        <v>6.4623247512983575</v>
      </c>
    </row>
    <row r="105" spans="1:33" ht="14">
      <c r="A105" s="392">
        <v>46997</v>
      </c>
      <c r="B105" s="392" t="s">
        <v>127</v>
      </c>
      <c r="C105" s="391">
        <v>210.11533916631592</v>
      </c>
      <c r="D105" s="390">
        <v>1.7491224105325331E-2</v>
      </c>
      <c r="E105" s="390">
        <v>1.810637030078599E-2</v>
      </c>
      <c r="F105" s="390">
        <v>1.6196826256265062E-2</v>
      </c>
      <c r="G105" s="390">
        <v>3.7000000000000366E-3</v>
      </c>
      <c r="H105" s="389">
        <v>0.115</v>
      </c>
      <c r="I105" s="388">
        <v>0.115</v>
      </c>
      <c r="J105" s="380">
        <v>5.6125000000000016</v>
      </c>
      <c r="K105" s="387">
        <v>5.6000000000000014</v>
      </c>
      <c r="L105" s="380">
        <v>6.3421250000000011</v>
      </c>
      <c r="M105" s="387">
        <v>6.3280000000000012</v>
      </c>
      <c r="N105" s="386">
        <v>7.3967525042270026</v>
      </c>
      <c r="O105" s="386">
        <v>7.380278667914693</v>
      </c>
      <c r="P105" s="384">
        <v>8365.6577859271001</v>
      </c>
      <c r="Q105" s="383">
        <v>4.030499469302784E-3</v>
      </c>
      <c r="R105" s="385">
        <v>3.9602159558878025E-2</v>
      </c>
      <c r="S105" s="384">
        <v>1342.2648209060817</v>
      </c>
      <c r="T105" s="383">
        <v>1.3015532345531877E-2</v>
      </c>
      <c r="U105" s="382">
        <v>4.3978034228469465E-2</v>
      </c>
      <c r="V105" s="384" t="s">
        <v>269</v>
      </c>
      <c r="W105" s="383" t="s">
        <v>269</v>
      </c>
      <c r="X105" s="382" t="s">
        <v>269</v>
      </c>
      <c r="Y105" s="384">
        <v>348.93901105032785</v>
      </c>
      <c r="Z105" s="383">
        <v>6.192246325636086E-3</v>
      </c>
      <c r="AA105" s="382">
        <v>2.5000000000000355E-2</v>
      </c>
      <c r="AB105" s="381">
        <v>3861983.8290347056</v>
      </c>
      <c r="AC105" s="381">
        <v>15034995.815044962</v>
      </c>
      <c r="AD105" s="381">
        <v>2448775.9718530588</v>
      </c>
      <c r="AE105" s="381">
        <v>9505045.3058219962</v>
      </c>
      <c r="AF105" s="380">
        <v>7.5223224304719523</v>
      </c>
      <c r="AG105" s="380">
        <v>6.3225154887768982</v>
      </c>
    </row>
    <row r="106" spans="1:33" ht="15.5">
      <c r="A106" s="379">
        <v>47088</v>
      </c>
      <c r="B106" s="378" t="s">
        <v>128</v>
      </c>
      <c r="C106" s="377">
        <v>203.92095614850763</v>
      </c>
      <c r="D106" s="376">
        <v>1.6841922597626624E-2</v>
      </c>
      <c r="E106" s="376">
        <v>1.6841922597626624E-2</v>
      </c>
      <c r="F106" s="376">
        <v>1.4882342799416248E-2</v>
      </c>
      <c r="G106" s="376">
        <v>3.7000000000000366E-3</v>
      </c>
      <c r="H106" s="375">
        <v>0.115</v>
      </c>
      <c r="I106" s="374">
        <v>0.115</v>
      </c>
      <c r="J106" s="364">
        <v>5.65</v>
      </c>
      <c r="K106" s="373">
        <v>5.6375000000000002</v>
      </c>
      <c r="L106" s="364">
        <v>6.3845000000000001</v>
      </c>
      <c r="M106" s="373">
        <v>6.3703749999999992</v>
      </c>
      <c r="N106" s="372">
        <v>7.4461740131639296</v>
      </c>
      <c r="O106" s="372">
        <v>7.42970017685162</v>
      </c>
      <c r="P106" s="368">
        <v>8480.4200000000037</v>
      </c>
      <c r="Q106" s="367">
        <v>1.3718253484616527E-2</v>
      </c>
      <c r="R106" s="371">
        <v>4.000000000000048E-2</v>
      </c>
      <c r="S106" s="368">
        <v>1356.0519151149676</v>
      </c>
      <c r="T106" s="367">
        <v>1.0271515720406965E-2</v>
      </c>
      <c r="U106" s="371">
        <v>4.0000000000001368E-2</v>
      </c>
      <c r="V106" s="368" t="s">
        <v>269</v>
      </c>
      <c r="W106" s="370" t="s">
        <v>269</v>
      </c>
      <c r="X106" s="369" t="s">
        <v>269</v>
      </c>
      <c r="Y106" s="368">
        <v>351.09972735937532</v>
      </c>
      <c r="Z106" s="367">
        <v>6.192246325636086E-3</v>
      </c>
      <c r="AA106" s="366">
        <v>2.5000000000000355E-2</v>
      </c>
      <c r="AB106" s="365">
        <v>3909465.7404213101</v>
      </c>
      <c r="AC106" s="365">
        <v>15243390.425900374</v>
      </c>
      <c r="AD106" s="365">
        <v>2517739.2332659406</v>
      </c>
      <c r="AE106" s="365">
        <v>9641937.6321227662</v>
      </c>
      <c r="AF106" s="364">
        <v>7.429099206606403</v>
      </c>
      <c r="AG106" s="364">
        <v>6.1861210097862438</v>
      </c>
    </row>
    <row r="107" spans="1:33" ht="14">
      <c r="A107" s="392">
        <v>47178</v>
      </c>
      <c r="B107" s="392" t="s">
        <v>271</v>
      </c>
      <c r="C107" s="391">
        <v>203.33446514405082</v>
      </c>
      <c r="D107" s="390">
        <v>1.5792369808003803E-2</v>
      </c>
      <c r="E107" s="390">
        <v>1.6101049437443837E-2</v>
      </c>
      <c r="F107" s="390">
        <v>1.5792369808003803E-2</v>
      </c>
      <c r="G107" s="390">
        <v>4.5999999999999375E-3</v>
      </c>
      <c r="H107" s="389">
        <v>0.11</v>
      </c>
      <c r="I107" s="388">
        <v>0.11166666666666666</v>
      </c>
      <c r="J107" s="380">
        <v>5.6624999999999996</v>
      </c>
      <c r="K107" s="387">
        <v>5.6583333333333341</v>
      </c>
      <c r="L107" s="380" t="s">
        <v>269</v>
      </c>
      <c r="M107" s="387" t="s">
        <v>269</v>
      </c>
      <c r="N107" s="386" t="s">
        <v>269</v>
      </c>
      <c r="O107" s="386" t="s">
        <v>269</v>
      </c>
      <c r="P107" s="384">
        <v>8597.6899382623851</v>
      </c>
      <c r="Q107" s="383">
        <v>1.3828317260510925E-2</v>
      </c>
      <c r="R107" s="385">
        <v>3.9873701553273078E-2</v>
      </c>
      <c r="S107" s="384">
        <v>1363.2331685926222</v>
      </c>
      <c r="T107" s="383">
        <v>5.2957068955916675E-3</v>
      </c>
      <c r="U107" s="382">
        <v>3.8747740053057589E-2</v>
      </c>
      <c r="V107" s="384" t="s">
        <v>269</v>
      </c>
      <c r="W107" s="383" t="s">
        <v>269</v>
      </c>
      <c r="X107" s="382" t="s">
        <v>269</v>
      </c>
      <c r="Y107" s="384">
        <v>353.27382335604824</v>
      </c>
      <c r="Z107" s="383">
        <v>6.192246325636086E-3</v>
      </c>
      <c r="AA107" s="382">
        <v>2.5000000000000355E-2</v>
      </c>
      <c r="AB107" s="381">
        <v>3855624.8926160899</v>
      </c>
      <c r="AC107" s="381">
        <v>15452185.090959817</v>
      </c>
      <c r="AD107" s="381">
        <v>2447588.5685904012</v>
      </c>
      <c r="AE107" s="381">
        <v>9775015.7875387613</v>
      </c>
      <c r="AF107" s="380">
        <v>7.3190694629843449</v>
      </c>
      <c r="AG107" s="380">
        <v>6.0909555221841218</v>
      </c>
    </row>
    <row r="108" spans="1:33" ht="14">
      <c r="A108" s="392">
        <v>47270</v>
      </c>
      <c r="B108" s="392" t="s">
        <v>272</v>
      </c>
      <c r="C108" s="391">
        <v>210.17601283216013</v>
      </c>
      <c r="D108" s="390">
        <v>1.6255122243870046E-2</v>
      </c>
      <c r="E108" s="390">
        <v>1.5901710200054486E-2</v>
      </c>
      <c r="F108" s="390">
        <v>1.6703212821680191E-2</v>
      </c>
      <c r="G108" s="390">
        <v>4.5999999999999375E-3</v>
      </c>
      <c r="H108" s="389">
        <v>0.1075</v>
      </c>
      <c r="I108" s="388">
        <v>0.1075</v>
      </c>
      <c r="J108" s="380">
        <v>5.6749999999999989</v>
      </c>
      <c r="K108" s="387">
        <v>5.6708333333333316</v>
      </c>
      <c r="L108" s="380" t="s">
        <v>269</v>
      </c>
      <c r="M108" s="387" t="s">
        <v>269</v>
      </c>
      <c r="N108" s="386" t="s">
        <v>269</v>
      </c>
      <c r="O108" s="386" t="s">
        <v>269</v>
      </c>
      <c r="P108" s="384">
        <v>8663.2538464757745</v>
      </c>
      <c r="Q108" s="383">
        <v>7.6257586263501764E-3</v>
      </c>
      <c r="R108" s="385">
        <v>3.974741844433205E-2</v>
      </c>
      <c r="S108" s="384">
        <v>1374.7032145632102</v>
      </c>
      <c r="T108" s="383">
        <v>8.4138548231109667E-3</v>
      </c>
      <c r="U108" s="382">
        <v>3.7496987947435834E-2</v>
      </c>
      <c r="V108" s="384" t="s">
        <v>269</v>
      </c>
      <c r="W108" s="383" t="s">
        <v>269</v>
      </c>
      <c r="X108" s="382" t="s">
        <v>269</v>
      </c>
      <c r="Y108" s="384">
        <v>355.46138189066812</v>
      </c>
      <c r="Z108" s="383">
        <v>6.192246325636086E-3</v>
      </c>
      <c r="AA108" s="382">
        <v>2.5000000000000133E-2</v>
      </c>
      <c r="AB108" s="381">
        <v>4047738.7974778134</v>
      </c>
      <c r="AC108" s="381">
        <v>15674813.25954992</v>
      </c>
      <c r="AD108" s="381">
        <v>2496658.1371181132</v>
      </c>
      <c r="AE108" s="381">
        <v>9910761.9108275138</v>
      </c>
      <c r="AF108" s="380">
        <v>7.2132567937575951</v>
      </c>
      <c r="AG108" s="380">
        <v>6.0792026681361877</v>
      </c>
    </row>
    <row r="109" spans="1:33" ht="14">
      <c r="A109" s="392">
        <v>47362</v>
      </c>
      <c r="B109" s="392" t="s">
        <v>273</v>
      </c>
      <c r="C109" s="391">
        <v>213.81649409118319</v>
      </c>
      <c r="D109" s="390">
        <v>1.6718167622777447E-2</v>
      </c>
      <c r="E109" s="390">
        <v>1.6267190274089183E-2</v>
      </c>
      <c r="F109" s="390">
        <v>1.7614872572143003E-2</v>
      </c>
      <c r="G109" s="390">
        <v>4.5999999999999375E-3</v>
      </c>
      <c r="H109" s="389">
        <v>0.1075</v>
      </c>
      <c r="I109" s="388">
        <v>0.1075</v>
      </c>
      <c r="J109" s="380">
        <v>5.6874999999999982</v>
      </c>
      <c r="K109" s="387">
        <v>5.6833333333333327</v>
      </c>
      <c r="L109" s="380" t="s">
        <v>269</v>
      </c>
      <c r="M109" s="387" t="s">
        <v>269</v>
      </c>
      <c r="N109" s="386" t="s">
        <v>269</v>
      </c>
      <c r="O109" s="386" t="s">
        <v>269</v>
      </c>
      <c r="P109" s="384">
        <v>8697.1147735279719</v>
      </c>
      <c r="Q109" s="383">
        <v>3.9085691880045292E-3</v>
      </c>
      <c r="R109" s="385">
        <v>3.9621150671314442E-2</v>
      </c>
      <c r="S109" s="384">
        <v>1390.9188896521787</v>
      </c>
      <c r="T109" s="383">
        <v>1.1795764290927879E-2</v>
      </c>
      <c r="U109" s="382">
        <v>3.6247741867549976E-2</v>
      </c>
      <c r="V109" s="384" t="s">
        <v>269</v>
      </c>
      <c r="W109" s="383" t="s">
        <v>269</v>
      </c>
      <c r="X109" s="382" t="s">
        <v>269</v>
      </c>
      <c r="Y109" s="384">
        <v>357.66248632658613</v>
      </c>
      <c r="Z109" s="383">
        <v>6.192246325636086E-3</v>
      </c>
      <c r="AA109" s="382">
        <v>2.5000000000000355E-2</v>
      </c>
      <c r="AB109" s="381">
        <v>4090422.6062863166</v>
      </c>
      <c r="AC109" s="381">
        <v>15903252.03680153</v>
      </c>
      <c r="AD109" s="381">
        <v>2589574.0376151674</v>
      </c>
      <c r="AE109" s="381">
        <v>10051559.976589622</v>
      </c>
      <c r="AF109" s="380">
        <v>7.1760746793789991</v>
      </c>
      <c r="AG109" s="380">
        <v>6.0760849061963258</v>
      </c>
    </row>
    <row r="110" spans="1:33" ht="15.5">
      <c r="A110" s="379">
        <v>47453</v>
      </c>
      <c r="B110" s="378" t="s">
        <v>274</v>
      </c>
      <c r="C110" s="377">
        <v>207.69907103293821</v>
      </c>
      <c r="D110" s="376">
        <v>1.7167571321787145E-2</v>
      </c>
      <c r="E110" s="376">
        <v>1.7167571321787145E-2</v>
      </c>
      <c r="F110" s="376">
        <v>1.8527349791745307E-2</v>
      </c>
      <c r="G110" s="376">
        <v>4.5999999999999375E-3</v>
      </c>
      <c r="H110" s="375">
        <v>0.1075</v>
      </c>
      <c r="I110" s="374">
        <v>0.1075</v>
      </c>
      <c r="J110" s="364">
        <v>5.7</v>
      </c>
      <c r="K110" s="373">
        <v>5.695833333333332</v>
      </c>
      <c r="L110" s="364" t="s">
        <v>269</v>
      </c>
      <c r="M110" s="373" t="s">
        <v>269</v>
      </c>
      <c r="N110" s="372" t="s">
        <v>269</v>
      </c>
      <c r="O110" s="372" t="s">
        <v>269</v>
      </c>
      <c r="P110" s="368">
        <v>8815.3533248676558</v>
      </c>
      <c r="Q110" s="367">
        <v>1.3595146714583395E-2</v>
      </c>
      <c r="R110" s="371">
        <v>3.9494898232357745E-2</v>
      </c>
      <c r="S110" s="368">
        <v>1403.5137321439927</v>
      </c>
      <c r="T110" s="367">
        <v>9.0550517255276741E-3</v>
      </c>
      <c r="U110" s="371">
        <v>3.5000000000000808E-2</v>
      </c>
      <c r="V110" s="368" t="s">
        <v>269</v>
      </c>
      <c r="W110" s="370" t="s">
        <v>269</v>
      </c>
      <c r="X110" s="369" t="s">
        <v>269</v>
      </c>
      <c r="Y110" s="368">
        <v>359.87722054335978</v>
      </c>
      <c r="Z110" s="367">
        <v>6.192246325636086E-3</v>
      </c>
      <c r="AA110" s="366">
        <v>2.5000000000000133E-2</v>
      </c>
      <c r="AB110" s="365">
        <v>4144426.0067012394</v>
      </c>
      <c r="AC110" s="365">
        <v>16138212.30308146</v>
      </c>
      <c r="AD110" s="365">
        <v>2662502.5020221947</v>
      </c>
      <c r="AE110" s="365">
        <v>10196323.245345876</v>
      </c>
      <c r="AF110" s="364">
        <v>7.1728819063289437</v>
      </c>
      <c r="AG110" s="364">
        <v>6.0753444875856006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G16"/>
  <sheetViews>
    <sheetView showGridLines="0" zoomScale="84" zoomScaleNormal="84" workbookViewId="0">
      <pane xSplit="3" ySplit="3" topLeftCell="O4" activePane="bottomRight" state="frozen"/>
      <selection activeCell="O92" sqref="O92"/>
      <selection pane="topRight" activeCell="O92" sqref="O92"/>
      <selection pane="bottomLeft" activeCell="O92" sqref="O92"/>
      <selection pane="bottomRight" activeCell="Q5" sqref="Q5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5" width="9.26953125" style="3" hidden="1" customWidth="1" outlineLevel="1"/>
    <col min="6" max="6" width="10.453125" style="3" hidden="1" customWidth="1" outlineLevel="1"/>
    <col min="7" max="8" width="9.26953125" style="3" hidden="1" customWidth="1" outlineLevel="1"/>
    <col min="9" max="14" width="9.26953125" style="2" hidden="1" customWidth="1" outlineLevel="1"/>
    <col min="15" max="15" width="9.26953125" style="2" customWidth="1" collapsed="1"/>
    <col min="16" max="17" width="9.26953125" style="2" customWidth="1"/>
    <col min="18" max="16384" width="9.1796875" style="1"/>
  </cols>
  <sheetData>
    <row r="1" spans="1:189" ht="66" customHeight="1"/>
    <row r="2" spans="1:189" ht="13" customHeight="1">
      <c r="C2" s="25"/>
      <c r="D2" s="26">
        <v>2009</v>
      </c>
      <c r="E2" s="26">
        <v>2010</v>
      </c>
      <c r="F2" s="26">
        <v>2011</v>
      </c>
      <c r="G2" s="26">
        <v>2012</v>
      </c>
      <c r="H2" s="26">
        <v>2013</v>
      </c>
      <c r="I2" s="26">
        <v>2014</v>
      </c>
      <c r="J2" s="26">
        <v>2015</v>
      </c>
      <c r="K2" s="26">
        <v>2016</v>
      </c>
      <c r="L2" s="26">
        <v>2017</v>
      </c>
      <c r="M2" s="26">
        <v>2018</v>
      </c>
      <c r="N2" s="26">
        <v>2019</v>
      </c>
      <c r="O2" s="26">
        <v>2020</v>
      </c>
      <c r="P2" s="26">
        <v>2021</v>
      </c>
      <c r="Q2" s="26">
        <v>2022</v>
      </c>
      <c r="R2" s="26">
        <v>2023</v>
      </c>
      <c r="S2" s="26">
        <v>2024</v>
      </c>
      <c r="T2" s="26">
        <v>2025</v>
      </c>
      <c r="U2" s="26" t="s">
        <v>111</v>
      </c>
      <c r="V2" s="26" t="s">
        <v>120</v>
      </c>
      <c r="W2" s="26" t="s">
        <v>129</v>
      </c>
      <c r="X2" s="26" t="s">
        <v>275</v>
      </c>
    </row>
    <row r="3" spans="1:189" ht="16" customHeight="1">
      <c r="C3" s="4"/>
      <c r="D3" s="5"/>
      <c r="E3" s="5"/>
      <c r="F3" s="5"/>
      <c r="G3" s="5"/>
      <c r="H3" s="5"/>
      <c r="I3" s="5"/>
      <c r="J3" s="5"/>
      <c r="K3" s="5"/>
      <c r="L3" s="1"/>
      <c r="M3" s="1"/>
      <c r="N3" s="1"/>
      <c r="O3" s="1"/>
      <c r="P3" s="1"/>
      <c r="Q3" s="1"/>
    </row>
    <row r="4" spans="1:189" ht="14.15" customHeight="1">
      <c r="C4" s="27" t="s">
        <v>117</v>
      </c>
      <c r="D4" s="28">
        <v>-5.9185250803511669E-2</v>
      </c>
      <c r="E4" s="28">
        <v>0.1012539816063649</v>
      </c>
      <c r="F4" s="28">
        <v>6.0039516892702816E-2</v>
      </c>
      <c r="G4" s="29">
        <v>-1.0264204630762608E-2</v>
      </c>
      <c r="H4" s="29">
        <v>2.405323787170266E-2</v>
      </c>
      <c r="I4" s="29">
        <v>-2.5126153262801876E-2</v>
      </c>
      <c r="J4" s="29">
        <v>2.7311598390646896E-2</v>
      </c>
      <c r="K4" s="29">
        <v>-2.0803278492649069E-2</v>
      </c>
      <c r="L4" s="29">
        <v>2.8185029728373223E-2</v>
      </c>
      <c r="M4" s="29">
        <v>-2.6173964606568956E-2</v>
      </c>
      <c r="N4" s="29">
        <v>-2.0008610017215878E-2</v>
      </c>
      <c r="O4" s="29">
        <v>-9.9004848192370765E-2</v>
      </c>
      <c r="P4" s="29">
        <v>0.10441812002456641</v>
      </c>
      <c r="Q4" s="29">
        <v>6.0207453739123507E-2</v>
      </c>
      <c r="R4" s="29">
        <v>-1.8508324789034081E-2</v>
      </c>
      <c r="S4" s="29">
        <v>-1.3677573657661757E-2</v>
      </c>
      <c r="T4" s="29">
        <v>4.4832446297564665E-2</v>
      </c>
      <c r="U4" s="30">
        <v>3.5280208437170613E-2</v>
      </c>
      <c r="V4" s="30">
        <v>3.0234276724214526E-2</v>
      </c>
      <c r="W4" s="30">
        <v>2.9577722477106771E-2</v>
      </c>
      <c r="X4" s="30">
        <v>2.9048892349129662E-2</v>
      </c>
    </row>
    <row r="5" spans="1:189" ht="14.15" customHeight="1">
      <c r="C5" s="27" t="s">
        <v>116</v>
      </c>
      <c r="D5" s="31">
        <v>0.14867827957611993</v>
      </c>
      <c r="E5" s="32">
        <v>0.26364750756950839</v>
      </c>
      <c r="F5" s="32">
        <v>0.2281</v>
      </c>
      <c r="G5" s="33">
        <v>0.25634140337856604</v>
      </c>
      <c r="H5" s="33">
        <v>0.26600261267145653</v>
      </c>
      <c r="I5" s="33">
        <v>0.38036888946214359</v>
      </c>
      <c r="J5" s="33">
        <v>0.26904209493552611</v>
      </c>
      <c r="K5" s="33">
        <v>0.41</v>
      </c>
      <c r="L5" s="33">
        <v>0.24825717834665273</v>
      </c>
      <c r="M5" s="33">
        <v>0.47635160315840186</v>
      </c>
      <c r="N5" s="33">
        <v>0.53975860249035978</v>
      </c>
      <c r="O5" s="33">
        <v>0.36099999999999999</v>
      </c>
      <c r="P5" s="33">
        <v>0.50811722670516613</v>
      </c>
      <c r="Q5" s="33">
        <v>0.94719057384266558</v>
      </c>
      <c r="R5" s="33">
        <v>2.0551109386377586</v>
      </c>
      <c r="S5" s="33">
        <v>1.1777142045248561</v>
      </c>
      <c r="T5" s="33">
        <v>0.31523004802364096</v>
      </c>
      <c r="U5" s="34">
        <v>0.30032292563108776</v>
      </c>
      <c r="V5" s="34">
        <v>0.25</v>
      </c>
      <c r="W5" s="34">
        <v>0.18</v>
      </c>
      <c r="X5" s="34">
        <v>0.18</v>
      </c>
    </row>
    <row r="6" spans="1:189" ht="14.15" customHeight="1">
      <c r="C6" s="27" t="s">
        <v>89</v>
      </c>
      <c r="D6" s="35">
        <v>3.7967</v>
      </c>
      <c r="E6" s="36">
        <v>3.9758</v>
      </c>
      <c r="F6" s="36">
        <v>4.3032000000000004</v>
      </c>
      <c r="G6" s="37">
        <v>4.9169999999999998</v>
      </c>
      <c r="H6" s="37">
        <v>6.5179999999999998</v>
      </c>
      <c r="I6" s="37">
        <v>8.5519999999999996</v>
      </c>
      <c r="J6" s="37">
        <v>13.005000000000001</v>
      </c>
      <c r="K6" s="37">
        <v>15.850199999999999</v>
      </c>
      <c r="L6" s="92">
        <v>18.7742</v>
      </c>
      <c r="M6" s="92">
        <v>37.808300000000003</v>
      </c>
      <c r="N6" s="92">
        <v>59.895000000000003</v>
      </c>
      <c r="O6" s="93">
        <v>84.14</v>
      </c>
      <c r="P6" s="93">
        <v>102.75</v>
      </c>
      <c r="Q6" s="93">
        <v>177.12799999999999</v>
      </c>
      <c r="R6" s="93">
        <v>809</v>
      </c>
      <c r="S6" s="93">
        <v>1032.5</v>
      </c>
      <c r="T6" s="92">
        <v>1459</v>
      </c>
      <c r="U6" s="94">
        <v>1600</v>
      </c>
      <c r="V6" s="94">
        <v>2100</v>
      </c>
      <c r="W6" s="94">
        <v>2400.4649811101426</v>
      </c>
      <c r="X6" s="94">
        <v>2400.4649811101426</v>
      </c>
    </row>
    <row r="7" spans="1:189" ht="14.15" customHeight="1">
      <c r="C7" s="38" t="s">
        <v>119</v>
      </c>
      <c r="D7" s="39"/>
      <c r="E7" s="40"/>
      <c r="F7" s="40"/>
      <c r="G7" s="41"/>
      <c r="H7" s="41"/>
      <c r="I7" s="41"/>
      <c r="J7" s="41"/>
      <c r="K7" s="42">
        <v>0.2475</v>
      </c>
      <c r="L7" s="95">
        <v>0.28749999999999998</v>
      </c>
      <c r="M7" s="95">
        <v>0.59250000000000003</v>
      </c>
      <c r="N7" s="95">
        <v>0.55000000000000004</v>
      </c>
      <c r="O7" s="95">
        <v>0.38</v>
      </c>
      <c r="P7" s="95">
        <v>0.38</v>
      </c>
      <c r="Q7" s="95">
        <v>0.75</v>
      </c>
      <c r="R7" s="95">
        <v>1</v>
      </c>
      <c r="S7" s="95">
        <v>0.32</v>
      </c>
      <c r="T7" s="541">
        <v>0.27</v>
      </c>
      <c r="U7" s="96">
        <v>0.26</v>
      </c>
      <c r="V7" s="96">
        <v>0.25</v>
      </c>
      <c r="W7" s="96">
        <v>0.2</v>
      </c>
      <c r="X7" s="96">
        <v>0.2</v>
      </c>
    </row>
    <row r="8" spans="1:189" s="2" customFormat="1" ht="13" customHeight="1">
      <c r="A8" s="1"/>
      <c r="B8" s="1"/>
      <c r="C8" s="10"/>
      <c r="D8" s="6"/>
      <c r="E8" s="7"/>
      <c r="F8" s="7"/>
      <c r="G8" s="7"/>
      <c r="H8" s="7"/>
      <c r="K8" s="8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</row>
    <row r="9" spans="1:189" s="2" customFormat="1" ht="13" customHeight="1">
      <c r="A9" s="1"/>
      <c r="B9" s="1"/>
      <c r="D9" s="6"/>
      <c r="E9" s="7"/>
      <c r="F9" s="7"/>
      <c r="G9" s="7"/>
      <c r="H9" s="7"/>
      <c r="L9"/>
      <c r="M9"/>
      <c r="N9"/>
      <c r="O9"/>
      <c r="P9"/>
      <c r="Q9"/>
      <c r="R9"/>
      <c r="S9"/>
      <c r="T9"/>
      <c r="U9"/>
      <c r="V9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</row>
    <row r="10" spans="1:189" s="2" customFormat="1" ht="13" customHeight="1">
      <c r="A10" s="1"/>
      <c r="B10" s="1"/>
      <c r="D10" s="6"/>
      <c r="E10" s="7"/>
      <c r="F10" s="9"/>
      <c r="G10" s="9"/>
      <c r="H10" s="9"/>
      <c r="K10" s="8"/>
      <c r="L10"/>
      <c r="M10"/>
      <c r="N10"/>
      <c r="O10"/>
      <c r="P10"/>
      <c r="Q10"/>
      <c r="R10"/>
      <c r="S10"/>
      <c r="T10"/>
      <c r="U10"/>
      <c r="V10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</row>
    <row r="11" spans="1:189" s="2" customFormat="1" ht="13" customHeight="1">
      <c r="A11" s="1"/>
      <c r="B11" s="1"/>
      <c r="D11" s="6"/>
      <c r="E11" s="7"/>
      <c r="F11" s="9"/>
      <c r="G11" s="9"/>
      <c r="H11" s="9"/>
      <c r="L11"/>
      <c r="M11"/>
      <c r="N11"/>
      <c r="O11"/>
      <c r="P11"/>
      <c r="Q11"/>
      <c r="R11"/>
      <c r="S11"/>
      <c r="T11"/>
      <c r="U11"/>
      <c r="V1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</row>
    <row r="12" spans="1:189" s="2" customFormat="1" ht="13" customHeight="1">
      <c r="A12" s="1"/>
      <c r="B12" s="1"/>
      <c r="D12" s="6"/>
      <c r="E12" s="7"/>
      <c r="F12" s="9"/>
      <c r="G12" s="9"/>
      <c r="H12" s="9"/>
      <c r="L12"/>
      <c r="M12"/>
      <c r="N12"/>
      <c r="O12"/>
      <c r="P12"/>
      <c r="Q12"/>
      <c r="R12"/>
      <c r="S12"/>
      <c r="T12"/>
      <c r="U12"/>
      <c r="V1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</row>
    <row r="13" spans="1:189" s="2" customFormat="1" ht="13" customHeight="1">
      <c r="A13" s="1"/>
      <c r="B13" s="1"/>
      <c r="D13" s="6"/>
      <c r="E13" s="7"/>
      <c r="F13" s="9"/>
      <c r="G13" s="9"/>
      <c r="H13" s="9"/>
      <c r="L13"/>
      <c r="M13"/>
      <c r="N13"/>
      <c r="O13"/>
      <c r="P13"/>
      <c r="Q13"/>
      <c r="R13"/>
      <c r="S13"/>
      <c r="T13"/>
      <c r="U13"/>
      <c r="V1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</row>
    <row r="14" spans="1:189" s="2" customFormat="1" ht="13" customHeight="1">
      <c r="A14" s="1"/>
      <c r="B14" s="1"/>
      <c r="D14" s="6"/>
      <c r="E14" s="7"/>
      <c r="F14" s="9"/>
      <c r="G14" s="9"/>
      <c r="H14" s="9"/>
      <c r="L14"/>
      <c r="M14"/>
      <c r="N14"/>
      <c r="O14"/>
      <c r="P14"/>
      <c r="Q14"/>
      <c r="R14"/>
      <c r="S14"/>
      <c r="T14"/>
      <c r="U14"/>
      <c r="V14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</row>
    <row r="15" spans="1:189" s="2" customFormat="1" ht="13" customHeight="1">
      <c r="A15" s="1"/>
      <c r="B15" s="1"/>
      <c r="D15" s="6"/>
      <c r="E15" s="7"/>
      <c r="F15" s="9"/>
      <c r="G15" s="9"/>
      <c r="H15" s="9"/>
      <c r="L15"/>
      <c r="M15"/>
      <c r="N15"/>
      <c r="O15"/>
      <c r="P15"/>
      <c r="Q15"/>
      <c r="R15"/>
      <c r="S15"/>
      <c r="T15"/>
      <c r="U15"/>
      <c r="V1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</row>
    <row r="16" spans="1:189" s="2" customFormat="1" ht="13" customHeight="1">
      <c r="A16" s="1"/>
      <c r="B16" s="1"/>
      <c r="D16" s="6"/>
      <c r="E16" s="7"/>
      <c r="F16" s="7"/>
      <c r="G16" s="7"/>
      <c r="H16" s="7"/>
      <c r="L16"/>
      <c r="M16"/>
      <c r="N16"/>
      <c r="O16"/>
      <c r="P16"/>
      <c r="Q16"/>
      <c r="R16"/>
      <c r="S16"/>
      <c r="T16"/>
      <c r="U16"/>
      <c r="V16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O117"/>
  <sheetViews>
    <sheetView showGridLines="0" zoomScale="67" zoomScaleNormal="67" zoomScaleSheetLayoutView="55" workbookViewId="0">
      <pane xSplit="2" ySplit="2" topLeftCell="C90" activePane="bottomRight" state="frozen"/>
      <selection activeCell="O92" sqref="O92"/>
      <selection pane="topRight" activeCell="O92" sqref="O92"/>
      <selection pane="bottomLeft" activeCell="O92" sqref="O92"/>
      <selection pane="bottomRight" activeCell="B100" sqref="B100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8" width="9.1796875" style="11"/>
    <col min="19" max="20" width="11.81640625" style="11" bestFit="1" customWidth="1"/>
    <col min="21" max="16384" width="9.1796875" style="11"/>
  </cols>
  <sheetData>
    <row r="1" spans="1:20">
      <c r="A1" s="43"/>
      <c r="B1" s="44"/>
      <c r="C1" s="603" t="s">
        <v>0</v>
      </c>
      <c r="D1" s="604"/>
      <c r="E1" s="604"/>
      <c r="F1" s="604"/>
      <c r="G1" s="605"/>
      <c r="H1" s="606" t="s">
        <v>90</v>
      </c>
      <c r="I1" s="607"/>
      <c r="J1" s="603" t="s">
        <v>1</v>
      </c>
      <c r="K1" s="605"/>
      <c r="L1" s="603" t="s">
        <v>2</v>
      </c>
      <c r="M1" s="604"/>
      <c r="N1" s="604"/>
    </row>
    <row r="2" spans="1:20">
      <c r="A2" s="43"/>
      <c r="B2" s="44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4" t="s">
        <v>9</v>
      </c>
      <c r="L2" s="45" t="s">
        <v>10</v>
      </c>
      <c r="M2" s="44" t="s">
        <v>11</v>
      </c>
      <c r="N2" s="44" t="s">
        <v>6</v>
      </c>
    </row>
    <row r="3" spans="1:20">
      <c r="A3" s="48">
        <v>37316</v>
      </c>
      <c r="B3" s="49" t="s">
        <v>12</v>
      </c>
      <c r="C3" s="104"/>
      <c r="D3" s="103"/>
      <c r="E3" s="103"/>
      <c r="F3" s="103"/>
      <c r="G3" s="103"/>
      <c r="H3" s="509">
        <v>0.33500000000000002</v>
      </c>
      <c r="I3" s="509">
        <v>0.20030000000000001</v>
      </c>
      <c r="J3" s="99">
        <v>2.8517000000000001</v>
      </c>
      <c r="K3" s="99">
        <v>2.1258499999999998</v>
      </c>
      <c r="L3" s="100">
        <v>51.127000000000002</v>
      </c>
      <c r="M3" s="101"/>
      <c r="N3" s="102"/>
    </row>
    <row r="4" spans="1:20" ht="15" customHeight="1">
      <c r="A4" s="48">
        <v>37408</v>
      </c>
      <c r="B4" s="49" t="s">
        <v>13</v>
      </c>
      <c r="C4" s="50"/>
      <c r="D4" s="51"/>
      <c r="E4" s="51"/>
      <c r="F4" s="51"/>
      <c r="G4" s="51"/>
      <c r="H4" s="510">
        <v>0.58810000000000007</v>
      </c>
      <c r="I4" s="510">
        <v>0.85060000000000002</v>
      </c>
      <c r="J4" s="52">
        <v>3.8037000000000001</v>
      </c>
      <c r="K4" s="52">
        <v>3.3601999999999999</v>
      </c>
      <c r="L4" s="53">
        <v>60.828200000000002</v>
      </c>
      <c r="M4" s="54">
        <f t="shared" ref="M4:M14" si="0">L4/L3-1</f>
        <v>0.1897471003579323</v>
      </c>
      <c r="N4" s="55"/>
    </row>
    <row r="5" spans="1:20" ht="15" customHeight="1">
      <c r="A5" s="48">
        <v>37500</v>
      </c>
      <c r="B5" s="49" t="s">
        <v>14</v>
      </c>
      <c r="C5" s="50"/>
      <c r="D5" s="51"/>
      <c r="E5" s="51"/>
      <c r="F5" s="51"/>
      <c r="G5" s="51"/>
      <c r="H5" s="510">
        <v>0.34689999999999999</v>
      </c>
      <c r="I5" s="510">
        <v>0.66064999999999996</v>
      </c>
      <c r="J5" s="52">
        <v>3.7267000000000001</v>
      </c>
      <c r="K5" s="52">
        <v>3.7137500000000001</v>
      </c>
      <c r="L5" s="53">
        <v>65.105500000000006</v>
      </c>
      <c r="M5" s="54">
        <f t="shared" si="0"/>
        <v>7.0317714481112459E-2</v>
      </c>
      <c r="N5" s="55"/>
    </row>
    <row r="6" spans="1:20" ht="15.75" customHeight="1">
      <c r="A6" s="56">
        <v>37591</v>
      </c>
      <c r="B6" s="57" t="s">
        <v>15</v>
      </c>
      <c r="C6" s="58"/>
      <c r="D6" s="59"/>
      <c r="E6" s="59"/>
      <c r="F6" s="59"/>
      <c r="G6" s="59"/>
      <c r="H6" s="511">
        <v>0.21309999999999998</v>
      </c>
      <c r="I6" s="511">
        <v>0.21155000000000002</v>
      </c>
      <c r="J6" s="61">
        <v>3.363</v>
      </c>
      <c r="K6" s="61">
        <v>3.4431000000000003</v>
      </c>
      <c r="L6" s="62">
        <v>65.702799999999996</v>
      </c>
      <c r="M6" s="60">
        <f t="shared" si="0"/>
        <v>9.1743401095143451E-3</v>
      </c>
      <c r="N6" s="63"/>
      <c r="Q6"/>
      <c r="R6"/>
      <c r="S6"/>
    </row>
    <row r="7" spans="1:20" ht="15.75" customHeight="1">
      <c r="A7" s="48">
        <v>37681</v>
      </c>
      <c r="B7" s="49" t="s">
        <v>16</v>
      </c>
      <c r="C7" s="50"/>
      <c r="D7" s="51"/>
      <c r="E7" s="51"/>
      <c r="F7" s="51"/>
      <c r="G7" s="51"/>
      <c r="H7" s="512">
        <v>0.25129999999999997</v>
      </c>
      <c r="I7" s="512">
        <v>0.21035000000000001</v>
      </c>
      <c r="J7" s="52">
        <v>2.9624999999999999</v>
      </c>
      <c r="K7" s="52">
        <v>3.0720999999999998</v>
      </c>
      <c r="L7" s="65">
        <v>67.337199999999996</v>
      </c>
      <c r="M7" s="54">
        <f t="shared" si="0"/>
        <v>2.4875652179207064E-2</v>
      </c>
      <c r="N7" s="55">
        <f t="shared" ref="N7:N21" si="1">L7/L3-1</f>
        <v>0.3170575234220665</v>
      </c>
    </row>
    <row r="8" spans="1:20" ht="15.75" customHeight="1">
      <c r="A8" s="48">
        <v>37773</v>
      </c>
      <c r="B8" s="49" t="s">
        <v>17</v>
      </c>
      <c r="C8" s="50"/>
      <c r="D8" s="66"/>
      <c r="E8" s="51"/>
      <c r="F8" s="51"/>
      <c r="G8" s="51"/>
      <c r="H8" s="512">
        <v>5.2499999999999998E-2</v>
      </c>
      <c r="I8" s="512">
        <v>0.12064999999999999</v>
      </c>
      <c r="J8" s="52">
        <v>2.8075000000000001</v>
      </c>
      <c r="K8" s="52">
        <v>2.8185000000000002</v>
      </c>
      <c r="L8" s="65">
        <v>67.058499999999995</v>
      </c>
      <c r="M8" s="54">
        <f t="shared" si="0"/>
        <v>-4.1388712331371647E-3</v>
      </c>
      <c r="N8" s="55">
        <f t="shared" si="1"/>
        <v>0.10242453335788326</v>
      </c>
      <c r="S8" s="98"/>
    </row>
    <row r="9" spans="1:20" ht="15.75" customHeight="1">
      <c r="A9" s="48">
        <v>37865</v>
      </c>
      <c r="B9" s="49" t="s">
        <v>18</v>
      </c>
      <c r="C9" s="50"/>
      <c r="D9" s="66"/>
      <c r="E9" s="51"/>
      <c r="F9" s="51"/>
      <c r="G9" s="51"/>
      <c r="H9" s="512">
        <v>4.1299999999999996E-2</v>
      </c>
      <c r="I9" s="512">
        <v>3.5049999999999998E-2</v>
      </c>
      <c r="J9" s="52">
        <v>2.911</v>
      </c>
      <c r="K9" s="52">
        <v>2.9211499999999999</v>
      </c>
      <c r="L9" s="65">
        <v>67.3994</v>
      </c>
      <c r="M9" s="54">
        <f t="shared" si="0"/>
        <v>5.0836210174698415E-3</v>
      </c>
      <c r="N9" s="55">
        <f t="shared" si="1"/>
        <v>3.5233582416231979E-2</v>
      </c>
    </row>
    <row r="10" spans="1:20" s="12" customFormat="1" ht="15.75" customHeight="1">
      <c r="A10" s="56">
        <v>37956</v>
      </c>
      <c r="B10" s="57" t="s">
        <v>19</v>
      </c>
      <c r="C10" s="58"/>
      <c r="D10" s="59"/>
      <c r="E10" s="59"/>
      <c r="F10" s="59"/>
      <c r="G10" s="59"/>
      <c r="H10" s="513">
        <v>2.81E-2</v>
      </c>
      <c r="I10" s="513">
        <v>3.0949999999999998E-2</v>
      </c>
      <c r="J10" s="61">
        <v>2.9329999999999998</v>
      </c>
      <c r="K10" s="61">
        <v>2.9052499999999997</v>
      </c>
      <c r="L10" s="68">
        <v>68.108199999999997</v>
      </c>
      <c r="M10" s="60">
        <f t="shared" si="0"/>
        <v>1.0516414092706983E-2</v>
      </c>
      <c r="N10" s="63">
        <f t="shared" si="1"/>
        <v>3.6610311889295533E-2</v>
      </c>
    </row>
    <row r="11" spans="1:20" ht="15.75" customHeight="1">
      <c r="A11" s="48">
        <v>38047</v>
      </c>
      <c r="B11" s="49" t="s">
        <v>20</v>
      </c>
      <c r="C11" s="50"/>
      <c r="D11" s="51"/>
      <c r="E11" s="51"/>
      <c r="F11" s="51"/>
      <c r="G11" s="51"/>
      <c r="H11" s="514">
        <v>1.6899999999999998E-2</v>
      </c>
      <c r="I11" s="514">
        <v>1.5949999999999999E-2</v>
      </c>
      <c r="J11" s="50">
        <v>2.855</v>
      </c>
      <c r="K11" s="50">
        <v>2.89385</v>
      </c>
      <c r="L11" s="69">
        <v>68.869500000000002</v>
      </c>
      <c r="M11" s="54">
        <f t="shared" si="0"/>
        <v>1.1177802379155555E-2</v>
      </c>
      <c r="N11" s="55">
        <f t="shared" si="1"/>
        <v>2.2755623934467284E-2</v>
      </c>
    </row>
    <row r="12" spans="1:20" ht="15.75" customHeight="1">
      <c r="A12" s="48">
        <v>38139</v>
      </c>
      <c r="B12" s="49" t="s">
        <v>21</v>
      </c>
      <c r="C12" s="50"/>
      <c r="D12" s="51"/>
      <c r="E12" s="51"/>
      <c r="F12" s="51"/>
      <c r="G12" s="51"/>
      <c r="H12" s="510">
        <v>2.4399999999999998E-2</v>
      </c>
      <c r="I12" s="510">
        <v>2.1250000000000002E-2</v>
      </c>
      <c r="J12" s="50">
        <v>2.9607000000000001</v>
      </c>
      <c r="K12" s="50">
        <v>2.9029500000000001</v>
      </c>
      <c r="L12" s="70">
        <v>70.363900000000001</v>
      </c>
      <c r="M12" s="54">
        <f t="shared" si="0"/>
        <v>2.1699010447295164E-2</v>
      </c>
      <c r="N12" s="55">
        <f t="shared" si="1"/>
        <v>4.9291290440436342E-2</v>
      </c>
    </row>
    <row r="13" spans="1:20" ht="15.75" customHeight="1">
      <c r="A13" s="48">
        <v>38231</v>
      </c>
      <c r="B13" s="49" t="s">
        <v>22</v>
      </c>
      <c r="C13" s="50"/>
      <c r="D13" s="51"/>
      <c r="E13" s="51"/>
      <c r="F13" s="51"/>
      <c r="G13" s="51"/>
      <c r="H13" s="510">
        <v>5.1900000000000002E-2</v>
      </c>
      <c r="I13" s="510">
        <v>4.5950000000000005E-2</v>
      </c>
      <c r="J13" s="50">
        <v>2.9824999999999999</v>
      </c>
      <c r="K13" s="50">
        <v>2.97925</v>
      </c>
      <c r="L13" s="70">
        <v>71.377399999999994</v>
      </c>
      <c r="M13" s="54">
        <f t="shared" si="0"/>
        <v>1.4403692802701373E-2</v>
      </c>
      <c r="N13" s="55">
        <f t="shared" si="1"/>
        <v>5.902129692549174E-2</v>
      </c>
    </row>
    <row r="14" spans="1:20" s="12" customFormat="1" ht="15.75" customHeight="1">
      <c r="A14" s="56">
        <v>38322</v>
      </c>
      <c r="B14" s="57" t="s">
        <v>23</v>
      </c>
      <c r="C14" s="58"/>
      <c r="D14" s="59"/>
      <c r="E14" s="59"/>
      <c r="F14" s="59"/>
      <c r="G14" s="59"/>
      <c r="H14" s="511">
        <v>0.04</v>
      </c>
      <c r="I14" s="511">
        <v>4.1899999999999993E-2</v>
      </c>
      <c r="J14" s="58">
        <v>2.9738000000000002</v>
      </c>
      <c r="K14" s="58">
        <v>2.976</v>
      </c>
      <c r="L14" s="71">
        <v>72.260599999999997</v>
      </c>
      <c r="M14" s="60">
        <f t="shared" si="0"/>
        <v>1.2373664493243064E-2</v>
      </c>
      <c r="N14" s="63">
        <f t="shared" si="1"/>
        <v>6.0967695519775988E-2</v>
      </c>
      <c r="T14" s="97"/>
    </row>
    <row r="15" spans="1:20" ht="15.75" customHeight="1">
      <c r="A15" s="48">
        <v>38412</v>
      </c>
      <c r="B15" s="49" t="s">
        <v>24</v>
      </c>
      <c r="C15" s="50">
        <v>101.74955050993603</v>
      </c>
      <c r="D15" s="51"/>
      <c r="E15" s="51"/>
      <c r="F15" s="51"/>
      <c r="G15" s="51"/>
      <c r="H15" s="510">
        <v>3.3099999999999997E-2</v>
      </c>
      <c r="I15" s="510">
        <v>3.0949999999999998E-2</v>
      </c>
      <c r="J15" s="50">
        <v>2.9232999999999998</v>
      </c>
      <c r="K15" s="50">
        <v>2.9242999999999997</v>
      </c>
      <c r="L15" s="70">
        <v>75.172300000000007</v>
      </c>
      <c r="M15" s="54">
        <f t="shared" ref="M15:M78" si="2">L15/L14-1</f>
        <v>4.0294434311367588E-2</v>
      </c>
      <c r="N15" s="55">
        <f t="shared" si="1"/>
        <v>9.1518015957717136E-2</v>
      </c>
      <c r="T15" s="98"/>
    </row>
    <row r="16" spans="1:20" ht="15.75" customHeight="1">
      <c r="A16" s="48">
        <v>38504</v>
      </c>
      <c r="B16" s="49" t="s">
        <v>25</v>
      </c>
      <c r="C16" s="50">
        <v>119.90311901736827</v>
      </c>
      <c r="D16" s="51"/>
      <c r="E16" s="51"/>
      <c r="F16" s="51"/>
      <c r="G16" s="51">
        <v>2.1941510378805207E-2</v>
      </c>
      <c r="H16" s="510">
        <v>5.9400000000000001E-2</v>
      </c>
      <c r="I16" s="510">
        <v>5.3150000000000003E-2</v>
      </c>
      <c r="J16" s="50">
        <v>2.8908</v>
      </c>
      <c r="K16" s="50">
        <v>2.90205</v>
      </c>
      <c r="L16" s="70">
        <v>76.690700000000007</v>
      </c>
      <c r="M16" s="54">
        <f t="shared" si="2"/>
        <v>2.019892965893022E-2</v>
      </c>
      <c r="N16" s="55">
        <f t="shared" si="1"/>
        <v>8.9915425381481118E-2</v>
      </c>
    </row>
    <row r="17" spans="1:14" ht="15.75" customHeight="1">
      <c r="A17" s="48">
        <v>38596</v>
      </c>
      <c r="B17" s="49" t="s">
        <v>26</v>
      </c>
      <c r="C17" s="50">
        <v>106.0980555940945</v>
      </c>
      <c r="D17" s="51"/>
      <c r="E17" s="51"/>
      <c r="F17" s="51"/>
      <c r="G17" s="51">
        <v>6.5192746227171749E-3</v>
      </c>
      <c r="H17" s="510">
        <v>6.0599999999999994E-2</v>
      </c>
      <c r="I17" s="510">
        <v>6.1249999999999999E-2</v>
      </c>
      <c r="J17" s="50">
        <v>2.9125000000000001</v>
      </c>
      <c r="K17" s="50">
        <v>2.8876499999999998</v>
      </c>
      <c r="L17" s="70">
        <v>78.703999999999994</v>
      </c>
      <c r="M17" s="54">
        <f t="shared" si="2"/>
        <v>2.6252205286951158E-2</v>
      </c>
      <c r="N17" s="55">
        <f t="shared" si="1"/>
        <v>0.10264593554822676</v>
      </c>
    </row>
    <row r="18" spans="1:14" s="12" customFormat="1" ht="15.75" customHeight="1">
      <c r="A18" s="56">
        <v>38687</v>
      </c>
      <c r="B18" s="57" t="s">
        <v>27</v>
      </c>
      <c r="C18" s="58">
        <v>107.65591455625888</v>
      </c>
      <c r="D18" s="59"/>
      <c r="E18" s="59"/>
      <c r="F18" s="59"/>
      <c r="G18" s="59">
        <v>1.9425571504778416E-2</v>
      </c>
      <c r="H18" s="511">
        <v>7.6299999999999993E-2</v>
      </c>
      <c r="I18" s="511">
        <v>6.9699999999999998E-2</v>
      </c>
      <c r="J18" s="58">
        <v>3.0314999999999999</v>
      </c>
      <c r="K18" s="58">
        <v>3.0206</v>
      </c>
      <c r="L18" s="71">
        <v>81.169600000000003</v>
      </c>
      <c r="M18" s="60">
        <f t="shared" si="2"/>
        <v>3.1327505590567295E-2</v>
      </c>
      <c r="N18" s="63">
        <f t="shared" si="1"/>
        <v>0.12328987027508775</v>
      </c>
    </row>
    <row r="19" spans="1:14" ht="15.75" customHeight="1">
      <c r="A19" s="48">
        <v>38777</v>
      </c>
      <c r="B19" s="49" t="s">
        <v>28</v>
      </c>
      <c r="C19" s="50">
        <v>109.73645379021399</v>
      </c>
      <c r="D19" s="51">
        <f t="shared" ref="D19:D50" ca="1" si="3">AVERAGE(OFFSET($C$1,MATCH(EDATE(A19,0),$A$1:$A$304,0)-1,,IF(MONTH($A19)=3,-1,IF(MONTH($A19)=6,-2,IF(MONTH($A19)=9,-3,-4)))))/AVERAGE(OFFSET($C$1,MATCH(EDATE(A19,-12),$A$1:$A$304,0)-1,,IF(MONTH($A19)=3,-1,IF(MONTH($A19)=6,-2,IF(MONTH($A19)=9,-3,-4)))))-1</f>
        <v>7.849571069601935E-2</v>
      </c>
      <c r="E19" s="51"/>
      <c r="F19" s="51">
        <f>C19/C15-1</f>
        <v>7.849571069601935E-2</v>
      </c>
      <c r="G19" s="51">
        <v>2.6182870599489982E-2</v>
      </c>
      <c r="H19" s="510">
        <v>8.6300000000000002E-2</v>
      </c>
      <c r="I19" s="510">
        <v>8.345000000000001E-2</v>
      </c>
      <c r="J19" s="50">
        <v>3.0808</v>
      </c>
      <c r="K19" s="50">
        <v>3.0722499999999999</v>
      </c>
      <c r="L19" s="70">
        <v>83.525800000000004</v>
      </c>
      <c r="M19" s="54">
        <f t="shared" si="2"/>
        <v>2.9028109045751149E-2</v>
      </c>
      <c r="N19" s="55">
        <f t="shared" si="1"/>
        <v>0.11112470950070708</v>
      </c>
    </row>
    <row r="20" spans="1:14" ht="15.75" customHeight="1">
      <c r="A20" s="48">
        <v>38869</v>
      </c>
      <c r="B20" s="49" t="s">
        <v>29</v>
      </c>
      <c r="C20" s="50">
        <v>126.58362357570446</v>
      </c>
      <c r="D20" s="51">
        <f t="shared" ca="1" si="3"/>
        <v>6.6172935656014564E-2</v>
      </c>
      <c r="E20" s="51"/>
      <c r="F20" s="51">
        <f t="shared" ref="F20:F83" si="4">C20/C16-1</f>
        <v>5.5715853041058194E-2</v>
      </c>
      <c r="G20" s="51">
        <v>1.2564320614488977E-2</v>
      </c>
      <c r="H20" s="510">
        <v>9.1300000000000006E-2</v>
      </c>
      <c r="I20" s="510">
        <v>9.0650000000000008E-2</v>
      </c>
      <c r="J20" s="50">
        <v>3.0848</v>
      </c>
      <c r="K20" s="50">
        <v>3.0643000000000002</v>
      </c>
      <c r="L20" s="70">
        <v>85.143100000000004</v>
      </c>
      <c r="M20" s="54">
        <f t="shared" si="2"/>
        <v>1.9362879493521667E-2</v>
      </c>
      <c r="N20" s="55">
        <f t="shared" si="1"/>
        <v>0.11021414591338963</v>
      </c>
    </row>
    <row r="21" spans="1:14" ht="15.75" customHeight="1">
      <c r="A21" s="48">
        <v>38961</v>
      </c>
      <c r="B21" s="49" t="s">
        <v>30</v>
      </c>
      <c r="C21" s="50">
        <v>116.05057338750476</v>
      </c>
      <c r="D21" s="51">
        <f t="shared" ca="1" si="3"/>
        <v>7.5117837261550413E-2</v>
      </c>
      <c r="E21" s="51"/>
      <c r="F21" s="51">
        <f t="shared" si="4"/>
        <v>9.3804902810718627E-2</v>
      </c>
      <c r="G21" s="51">
        <v>2.7395962019162168E-2</v>
      </c>
      <c r="H21" s="510">
        <v>9.5000000000000001E-2</v>
      </c>
      <c r="I21" s="510">
        <v>9.4699999999999993E-2</v>
      </c>
      <c r="J21" s="50">
        <v>3.1042999999999998</v>
      </c>
      <c r="K21" s="50">
        <v>3.08955</v>
      </c>
      <c r="L21" s="70">
        <v>86.925200000000004</v>
      </c>
      <c r="M21" s="54">
        <f t="shared" si="2"/>
        <v>2.0930644996482339E-2</v>
      </c>
      <c r="N21" s="55">
        <f t="shared" si="1"/>
        <v>0.10445720674933945</v>
      </c>
    </row>
    <row r="22" spans="1:14" s="12" customFormat="1" ht="15.75" customHeight="1">
      <c r="A22" s="56">
        <v>39052</v>
      </c>
      <c r="B22" s="57" t="s">
        <v>31</v>
      </c>
      <c r="C22" s="58">
        <v>118.07382087608052</v>
      </c>
      <c r="D22" s="59">
        <f t="shared" ca="1" si="3"/>
        <v>8.0471515036576902E-2</v>
      </c>
      <c r="E22" s="59">
        <f>AVERAGE(C19:C22)/AVERAGE(C15:C18)-1</f>
        <v>8.0471515036576902E-2</v>
      </c>
      <c r="F22" s="59">
        <f t="shared" si="4"/>
        <v>9.6770403769850022E-2</v>
      </c>
      <c r="G22" s="59">
        <v>2.1953865820864227E-2</v>
      </c>
      <c r="H22" s="511">
        <v>9.8800000000000013E-2</v>
      </c>
      <c r="I22" s="511">
        <v>9.7200000000000009E-2</v>
      </c>
      <c r="J22" s="58">
        <v>3.0695000000000001</v>
      </c>
      <c r="K22" s="58">
        <v>3.0814000000000004</v>
      </c>
      <c r="L22" s="71">
        <v>89.155900000000003</v>
      </c>
      <c r="M22" s="60">
        <f t="shared" si="2"/>
        <v>2.5662293558139648E-2</v>
      </c>
      <c r="N22" s="63">
        <f t="shared" ref="N22:N85" si="5">L22/L18-1</f>
        <v>9.8390284047229493E-2</v>
      </c>
    </row>
    <row r="23" spans="1:14" ht="15.75" customHeight="1">
      <c r="A23" s="48">
        <v>39142</v>
      </c>
      <c r="B23" s="49" t="s">
        <v>32</v>
      </c>
      <c r="C23" s="50">
        <v>118.90925936757426</v>
      </c>
      <c r="D23" s="51">
        <f t="shared" ca="1" si="3"/>
        <v>8.3589411362756216E-2</v>
      </c>
      <c r="E23" s="51">
        <f t="shared" ref="E23:E86" si="6">AVERAGE(C20:C23)/AVERAGE(C16:C19)-1</f>
        <v>8.1696575929534498E-2</v>
      </c>
      <c r="F23" s="51">
        <f t="shared" si="4"/>
        <v>8.3589411362756216E-2</v>
      </c>
      <c r="G23" s="51">
        <v>2.3643632112360757E-2</v>
      </c>
      <c r="H23" s="510">
        <v>8.3100000000000007E-2</v>
      </c>
      <c r="I23" s="510">
        <v>8.6249999999999993E-2</v>
      </c>
      <c r="J23" s="50">
        <v>3.1006999999999998</v>
      </c>
      <c r="K23" s="50">
        <v>3.1034999999999999</v>
      </c>
      <c r="L23" s="70">
        <v>91.979357252654268</v>
      </c>
      <c r="M23" s="54">
        <f t="shared" si="2"/>
        <v>3.1668765080653749E-2</v>
      </c>
      <c r="N23" s="55">
        <f t="shared" si="5"/>
        <v>0.1012089348758618</v>
      </c>
    </row>
    <row r="24" spans="1:14" ht="15.75" customHeight="1">
      <c r="A24" s="48">
        <v>39234</v>
      </c>
      <c r="B24" s="49" t="s">
        <v>33</v>
      </c>
      <c r="C24" s="50">
        <v>139.06399339223603</v>
      </c>
      <c r="D24" s="51">
        <f t="shared" ca="1" si="3"/>
        <v>9.1626473870707326E-2</v>
      </c>
      <c r="E24" s="51">
        <f t="shared" si="6"/>
        <v>9.3370412577731265E-2</v>
      </c>
      <c r="F24" s="51">
        <f t="shared" si="4"/>
        <v>9.859387386763796E-2</v>
      </c>
      <c r="G24" s="51">
        <v>2.1349949253462785E-2</v>
      </c>
      <c r="H24" s="510">
        <v>8.1900000000000001E-2</v>
      </c>
      <c r="I24" s="510">
        <v>7.9399999999999998E-2</v>
      </c>
      <c r="J24" s="50">
        <v>3.0908000000000002</v>
      </c>
      <c r="K24" s="50">
        <v>3.0903</v>
      </c>
      <c r="L24" s="70">
        <v>96.126176302463819</v>
      </c>
      <c r="M24" s="54">
        <f t="shared" si="2"/>
        <v>4.508423600328948E-2</v>
      </c>
      <c r="N24" s="55">
        <f t="shared" si="5"/>
        <v>0.12899549467266058</v>
      </c>
    </row>
    <row r="25" spans="1:14" ht="15.75" customHeight="1">
      <c r="A25" s="48">
        <v>39326</v>
      </c>
      <c r="B25" s="49" t="s">
        <v>34</v>
      </c>
      <c r="C25" s="50">
        <v>125.83108095701004</v>
      </c>
      <c r="D25" s="51">
        <f t="shared" ca="1" si="3"/>
        <v>8.920630278426156E-2</v>
      </c>
      <c r="E25" s="51">
        <f t="shared" si="6"/>
        <v>9.0976461881163262E-2</v>
      </c>
      <c r="F25" s="51">
        <f t="shared" si="4"/>
        <v>8.4277977126809844E-2</v>
      </c>
      <c r="G25" s="51">
        <v>1.3067018479863579E-2</v>
      </c>
      <c r="H25" s="510">
        <v>0.11749999999999999</v>
      </c>
      <c r="I25" s="510">
        <v>0.10844999999999999</v>
      </c>
      <c r="J25" s="50">
        <v>3.1495000000000002</v>
      </c>
      <c r="K25" s="50">
        <v>3.1345000000000001</v>
      </c>
      <c r="L25" s="70">
        <v>101.16505914079339</v>
      </c>
      <c r="M25" s="54">
        <f t="shared" si="2"/>
        <v>5.2419466082522348E-2</v>
      </c>
      <c r="N25" s="55">
        <f t="shared" si="5"/>
        <v>0.16381738714197236</v>
      </c>
    </row>
    <row r="26" spans="1:14" s="12" customFormat="1" ht="15.75" customHeight="1">
      <c r="A26" s="56">
        <v>39417</v>
      </c>
      <c r="B26" s="57" t="s">
        <v>35</v>
      </c>
      <c r="C26" s="58">
        <v>129.01613349740123</v>
      </c>
      <c r="D26" s="59">
        <f t="shared" ca="1" si="3"/>
        <v>9.0076508791649523E-2</v>
      </c>
      <c r="E26" s="59">
        <f t="shared" si="6"/>
        <v>9.0076508791649523E-2</v>
      </c>
      <c r="F26" s="59">
        <f t="shared" si="4"/>
        <v>9.2673486299768015E-2</v>
      </c>
      <c r="G26" s="59">
        <v>3.0990434865132643E-2</v>
      </c>
      <c r="H26" s="511">
        <v>0.1363</v>
      </c>
      <c r="I26" s="511">
        <v>0.13505</v>
      </c>
      <c r="J26" s="58">
        <v>3.1509999999999998</v>
      </c>
      <c r="K26" s="58">
        <v>3.1493500000000001</v>
      </c>
      <c r="L26" s="71">
        <v>109.01611521695274</v>
      </c>
      <c r="M26" s="60">
        <f t="shared" si="2"/>
        <v>7.7606400301045486E-2</v>
      </c>
      <c r="N26" s="63">
        <f t="shared" si="5"/>
        <v>0.22275828315291224</v>
      </c>
    </row>
    <row r="27" spans="1:14" ht="15.75" customHeight="1">
      <c r="A27" s="48">
        <v>39508</v>
      </c>
      <c r="B27" s="49" t="s">
        <v>36</v>
      </c>
      <c r="C27" s="50">
        <v>127.12864143580464</v>
      </c>
      <c r="D27" s="51">
        <f t="shared" ca="1" si="3"/>
        <v>6.912314576632328E-2</v>
      </c>
      <c r="E27" s="51">
        <f t="shared" si="6"/>
        <v>8.6365888061455509E-2</v>
      </c>
      <c r="F27" s="51">
        <f t="shared" si="4"/>
        <v>6.912314576632328E-2</v>
      </c>
      <c r="G27" s="51">
        <v>9.8823529531417709E-3</v>
      </c>
      <c r="H27" s="510">
        <v>8.3100000000000007E-2</v>
      </c>
      <c r="I27" s="510">
        <v>8.5300000000000015E-2</v>
      </c>
      <c r="J27" s="72">
        <v>3.1652999999999998</v>
      </c>
      <c r="K27" s="72">
        <v>3.1604999999999999</v>
      </c>
      <c r="L27" s="70">
        <v>115.78282757725806</v>
      </c>
      <c r="M27" s="54">
        <f t="shared" si="2"/>
        <v>6.207075299682896E-2</v>
      </c>
      <c r="N27" s="55">
        <f t="shared" si="5"/>
        <v>0.2587914401186675</v>
      </c>
    </row>
    <row r="28" spans="1:14" ht="15.75" customHeight="1">
      <c r="A28" s="48">
        <v>39600</v>
      </c>
      <c r="B28" s="49" t="s">
        <v>37</v>
      </c>
      <c r="C28" s="50">
        <v>146.64671556054526</v>
      </c>
      <c r="D28" s="51">
        <f t="shared" ca="1" si="3"/>
        <v>6.1254816410181823E-2</v>
      </c>
      <c r="E28" s="51">
        <f t="shared" si="6"/>
        <v>7.4222920284821248E-2</v>
      </c>
      <c r="F28" s="51">
        <f t="shared" si="4"/>
        <v>5.4526854747525055E-2</v>
      </c>
      <c r="G28" s="51">
        <v>4.9332594071382907E-3</v>
      </c>
      <c r="H28" s="510">
        <v>0.16250000000000001</v>
      </c>
      <c r="I28" s="510">
        <v>0.13</v>
      </c>
      <c r="J28" s="50">
        <v>3.0242</v>
      </c>
      <c r="K28" s="50">
        <v>3.0938499999999998</v>
      </c>
      <c r="L28" s="70">
        <v>121.57484506791974</v>
      </c>
      <c r="M28" s="54">
        <f t="shared" si="2"/>
        <v>5.0024840573157148E-2</v>
      </c>
      <c r="N28" s="55">
        <f t="shared" si="5"/>
        <v>0.26474233912499479</v>
      </c>
    </row>
    <row r="29" spans="1:14" ht="15.75" customHeight="1">
      <c r="A29" s="48">
        <v>39692</v>
      </c>
      <c r="B29" s="49" t="s">
        <v>38</v>
      </c>
      <c r="C29" s="50">
        <v>133.38851599304232</v>
      </c>
      <c r="D29" s="51">
        <f t="shared" ca="1" si="3"/>
        <v>6.0863146193151252E-2</v>
      </c>
      <c r="E29" s="51">
        <f t="shared" si="6"/>
        <v>6.8346971431176629E-2</v>
      </c>
      <c r="F29" s="51">
        <f t="shared" si="4"/>
        <v>6.0060161436698234E-2</v>
      </c>
      <c r="G29" s="51">
        <v>7.1443245097799757E-3</v>
      </c>
      <c r="H29" s="510">
        <v>0.12560000000000002</v>
      </c>
      <c r="I29" s="510">
        <v>0.12625</v>
      </c>
      <c r="J29" s="50">
        <v>3.1301999999999999</v>
      </c>
      <c r="K29" s="50">
        <v>3.0803500000000001</v>
      </c>
      <c r="L29" s="70">
        <v>127.20180877562022</v>
      </c>
      <c r="M29" s="54">
        <f t="shared" si="2"/>
        <v>4.6283947181317675E-2</v>
      </c>
      <c r="N29" s="55">
        <f t="shared" si="5"/>
        <v>0.25736899534246294</v>
      </c>
    </row>
    <row r="30" spans="1:14" s="12" customFormat="1" ht="15.75" customHeight="1">
      <c r="A30" s="56">
        <v>39783</v>
      </c>
      <c r="B30" s="57" t="s">
        <v>39</v>
      </c>
      <c r="C30" s="58">
        <v>126.46291597641893</v>
      </c>
      <c r="D30" s="59">
        <f t="shared" ca="1" si="3"/>
        <v>4.0572331023788877E-2</v>
      </c>
      <c r="E30" s="59">
        <f t="shared" si="6"/>
        <v>4.0572331023788877E-2</v>
      </c>
      <c r="F30" s="59">
        <f t="shared" si="4"/>
        <v>-1.978990884139098E-2</v>
      </c>
      <c r="G30" s="59">
        <v>-4.6359793493605306E-2</v>
      </c>
      <c r="H30" s="511">
        <v>0.19750000000000001</v>
      </c>
      <c r="I30" s="511">
        <v>0.21375</v>
      </c>
      <c r="J30" s="58">
        <v>3.4537</v>
      </c>
      <c r="K30" s="58">
        <v>3.41635</v>
      </c>
      <c r="L30" s="71">
        <v>131.14584455506528</v>
      </c>
      <c r="M30" s="60">
        <f t="shared" si="2"/>
        <v>3.1006129687999984E-2</v>
      </c>
      <c r="N30" s="63">
        <f t="shared" si="5"/>
        <v>0.2029950277908199</v>
      </c>
    </row>
    <row r="31" spans="1:14" ht="15.75" customHeight="1">
      <c r="A31" s="48">
        <v>39873</v>
      </c>
      <c r="B31" s="49" t="s">
        <v>40</v>
      </c>
      <c r="C31" s="50">
        <v>119.2609610994179</v>
      </c>
      <c r="D31" s="51">
        <f t="shared" ca="1" si="3"/>
        <v>-6.1887551440244382E-2</v>
      </c>
      <c r="E31" s="51">
        <f t="shared" si="6"/>
        <v>9.0573865961913747E-3</v>
      </c>
      <c r="F31" s="51">
        <f t="shared" si="4"/>
        <v>-6.1887551440244382E-2</v>
      </c>
      <c r="G31" s="51">
        <v>-3.6171570135984377E-2</v>
      </c>
      <c r="H31" s="510">
        <v>0.12380000000000001</v>
      </c>
      <c r="I31" s="510">
        <v>0.12720000000000001</v>
      </c>
      <c r="J31" s="50">
        <v>3.7134999999999998</v>
      </c>
      <c r="K31" s="50">
        <v>3.6004999999999998</v>
      </c>
      <c r="L31" s="70">
        <v>137.4048117499793</v>
      </c>
      <c r="M31" s="54">
        <f t="shared" si="2"/>
        <v>4.7725242199999851E-2</v>
      </c>
      <c r="N31" s="55">
        <f t="shared" si="5"/>
        <v>0.18674603674101498</v>
      </c>
    </row>
    <row r="32" spans="1:14" ht="15.75" customHeight="1">
      <c r="A32" s="48">
        <v>39965</v>
      </c>
      <c r="B32" s="49" t="s">
        <v>41</v>
      </c>
      <c r="C32" s="50">
        <v>130.11296246690171</v>
      </c>
      <c r="D32" s="51">
        <f t="shared" ca="1" si="3"/>
        <v>-8.9129400460815078E-2</v>
      </c>
      <c r="E32" s="51">
        <f t="shared" si="6"/>
        <v>-3.6693885131968917E-2</v>
      </c>
      <c r="F32" s="51">
        <f t="shared" si="4"/>
        <v>-0.11274547152620917</v>
      </c>
      <c r="G32" s="51">
        <v>-2.288185373770546E-2</v>
      </c>
      <c r="H32" s="510">
        <v>0.12939999999999999</v>
      </c>
      <c r="I32" s="510">
        <v>0.12844999999999998</v>
      </c>
      <c r="J32" s="50">
        <v>3.7951999999999999</v>
      </c>
      <c r="K32" s="50">
        <v>3.7575000000000003</v>
      </c>
      <c r="L32" s="70">
        <v>140.78864237698332</v>
      </c>
      <c r="M32" s="54">
        <f t="shared" si="2"/>
        <v>2.4626725832288976E-2</v>
      </c>
      <c r="N32" s="55">
        <f t="shared" si="5"/>
        <v>0.1580408948769747</v>
      </c>
    </row>
    <row r="33" spans="1:14" ht="15.75" customHeight="1">
      <c r="A33" s="48">
        <v>40057</v>
      </c>
      <c r="B33" s="49" t="s">
        <v>42</v>
      </c>
      <c r="C33" s="50">
        <v>125.85049090289594</v>
      </c>
      <c r="D33" s="51">
        <f t="shared" ca="1" si="3"/>
        <v>-7.8443743757709905E-2</v>
      </c>
      <c r="E33" s="51">
        <f t="shared" si="6"/>
        <v>-6.4330403267299996E-2</v>
      </c>
      <c r="F33" s="51">
        <f t="shared" si="4"/>
        <v>-5.6511799640529548E-2</v>
      </c>
      <c r="G33" s="51">
        <v>3.9149136313394006E-2</v>
      </c>
      <c r="H33" s="510">
        <v>0.12189999999999999</v>
      </c>
      <c r="I33" s="510">
        <v>0.12689999999999999</v>
      </c>
      <c r="J33" s="50">
        <v>3.8426999999999998</v>
      </c>
      <c r="K33" s="50">
        <v>3.8365999999999998</v>
      </c>
      <c r="L33" s="70">
        <v>144.89750022035693</v>
      </c>
      <c r="M33" s="54">
        <f t="shared" si="2"/>
        <v>2.9184583173772705E-2</v>
      </c>
      <c r="N33" s="55">
        <f t="shared" si="5"/>
        <v>0.1391150928989644</v>
      </c>
    </row>
    <row r="34" spans="1:14" s="12" customFormat="1" ht="15.75" customHeight="1">
      <c r="A34" s="56">
        <v>40148</v>
      </c>
      <c r="B34" s="57" t="s">
        <v>43</v>
      </c>
      <c r="C34" s="58">
        <v>126.81953915618149</v>
      </c>
      <c r="D34" s="59">
        <f t="shared" ca="1" si="3"/>
        <v>-5.9185250803511447E-2</v>
      </c>
      <c r="E34" s="59">
        <f t="shared" si="6"/>
        <v>-5.9185250803511447E-2</v>
      </c>
      <c r="F34" s="59">
        <f t="shared" si="4"/>
        <v>2.8199822612746672E-3</v>
      </c>
      <c r="G34" s="59">
        <v>1.9181932414002567E-2</v>
      </c>
      <c r="H34" s="511">
        <v>0.1</v>
      </c>
      <c r="I34" s="511">
        <v>0.10690000000000001</v>
      </c>
      <c r="J34" s="58">
        <v>3.7967</v>
      </c>
      <c r="K34" s="58">
        <v>3.8078500000000002</v>
      </c>
      <c r="L34" s="71">
        <v>150.64438309706964</v>
      </c>
      <c r="M34" s="60">
        <f t="shared" si="2"/>
        <v>3.9661711678758982E-2</v>
      </c>
      <c r="N34" s="63">
        <f t="shared" si="5"/>
        <v>0.1486782795761199</v>
      </c>
    </row>
    <row r="35" spans="1:14" ht="15.75" customHeight="1">
      <c r="A35" s="48">
        <v>40238</v>
      </c>
      <c r="B35" s="49" t="s">
        <v>44</v>
      </c>
      <c r="C35" s="50">
        <v>126.07466074724397</v>
      </c>
      <c r="D35" s="51">
        <f t="shared" ca="1" si="3"/>
        <v>5.7132691075213238E-2</v>
      </c>
      <c r="E35" s="51">
        <f t="shared" si="6"/>
        <v>-3.2146766606214183E-2</v>
      </c>
      <c r="F35" s="51">
        <f t="shared" si="4"/>
        <v>5.7132691075213238E-2</v>
      </c>
      <c r="G35" s="51">
        <v>3.0501007145338876E-2</v>
      </c>
      <c r="H35" s="510">
        <v>9.3800000000000008E-2</v>
      </c>
      <c r="I35" s="510">
        <v>9.5650000000000013E-2</v>
      </c>
      <c r="J35" s="50">
        <v>3.8763000000000001</v>
      </c>
      <c r="K35" s="50">
        <v>3.84965</v>
      </c>
      <c r="L35" s="70">
        <v>160.4667469779709</v>
      </c>
      <c r="M35" s="54">
        <f t="shared" si="2"/>
        <v>6.5202324036018666E-2</v>
      </c>
      <c r="N35" s="55">
        <f t="shared" si="5"/>
        <v>0.16783935681928597</v>
      </c>
    </row>
    <row r="36" spans="1:14" ht="15.75" customHeight="1">
      <c r="A36" s="48">
        <v>40330</v>
      </c>
      <c r="B36" s="49" t="s">
        <v>45</v>
      </c>
      <c r="C36" s="50">
        <v>151.24877167717017</v>
      </c>
      <c r="D36" s="51">
        <f t="shared" ca="1" si="3"/>
        <v>0.1120787148005935</v>
      </c>
      <c r="E36" s="51">
        <f t="shared" si="6"/>
        <v>4.0783725165962403E-2</v>
      </c>
      <c r="F36" s="51">
        <f t="shared" si="4"/>
        <v>0.16244199509057378</v>
      </c>
      <c r="G36" s="51">
        <v>4.4661615301836655E-2</v>
      </c>
      <c r="H36" s="510">
        <v>0.10310000000000001</v>
      </c>
      <c r="I36" s="510">
        <v>9.7800000000000012E-2</v>
      </c>
      <c r="J36" s="50">
        <v>3.9318</v>
      </c>
      <c r="K36" s="50">
        <v>3.9089999999999998</v>
      </c>
      <c r="L36" s="70">
        <v>169.28826138114366</v>
      </c>
      <c r="M36" s="54">
        <f t="shared" si="2"/>
        <v>5.4974096311579013E-2</v>
      </c>
      <c r="N36" s="55">
        <f t="shared" si="5"/>
        <v>0.20242839566453252</v>
      </c>
    </row>
    <row r="37" spans="1:14" ht="15.75" customHeight="1">
      <c r="A37" s="48">
        <v>40422</v>
      </c>
      <c r="B37" s="49" t="s">
        <v>46</v>
      </c>
      <c r="C37" s="50">
        <v>137.81603134583511</v>
      </c>
      <c r="D37" s="51">
        <f t="shared" ca="1" si="3"/>
        <v>0.10637647168427633</v>
      </c>
      <c r="E37" s="51">
        <f t="shared" si="6"/>
        <v>8.0272452654971405E-2</v>
      </c>
      <c r="F37" s="51">
        <f t="shared" si="4"/>
        <v>9.5077423672280892E-2</v>
      </c>
      <c r="G37" s="51">
        <v>5.1830858968593407E-3</v>
      </c>
      <c r="H37" s="510">
        <v>0.10439999999999999</v>
      </c>
      <c r="I37" s="510">
        <v>0.10439999999999999</v>
      </c>
      <c r="J37" s="50">
        <v>3.9607000000000001</v>
      </c>
      <c r="K37" s="50">
        <v>3.9500999999999999</v>
      </c>
      <c r="L37" s="70">
        <v>179.07077130244096</v>
      </c>
      <c r="M37" s="54">
        <f t="shared" si="2"/>
        <v>5.7786108980542261E-2</v>
      </c>
      <c r="N37" s="55">
        <f t="shared" si="5"/>
        <v>0.23584444886981526</v>
      </c>
    </row>
    <row r="38" spans="1:14" s="12" customFormat="1" ht="15.75" customHeight="1">
      <c r="A38" s="56">
        <v>40513</v>
      </c>
      <c r="B38" s="57" t="s">
        <v>47</v>
      </c>
      <c r="C38" s="58">
        <v>137.73843910112058</v>
      </c>
      <c r="D38" s="59">
        <f t="shared" ca="1" si="3"/>
        <v>0.1012539816063649</v>
      </c>
      <c r="E38" s="59">
        <f t="shared" si="6"/>
        <v>0.1012539816063649</v>
      </c>
      <c r="F38" s="59">
        <f t="shared" si="4"/>
        <v>8.6097931104229808E-2</v>
      </c>
      <c r="G38" s="59">
        <v>1.3432380881806871E-2</v>
      </c>
      <c r="H38" s="511">
        <v>0.1125</v>
      </c>
      <c r="I38" s="511">
        <v>0.11065000000000001</v>
      </c>
      <c r="J38" s="58">
        <v>3.9758</v>
      </c>
      <c r="K38" s="58">
        <v>3.9664000000000001</v>
      </c>
      <c r="L38" s="71">
        <v>190.36139922995821</v>
      </c>
      <c r="M38" s="60">
        <f t="shared" si="2"/>
        <v>6.3051205092806484E-2</v>
      </c>
      <c r="N38" s="63">
        <f t="shared" si="5"/>
        <v>0.26364750756950839</v>
      </c>
    </row>
    <row r="39" spans="1:14" ht="15.75" customHeight="1">
      <c r="A39" s="48">
        <v>40603</v>
      </c>
      <c r="B39" s="49" t="s">
        <v>48</v>
      </c>
      <c r="C39" s="73">
        <v>136.52954855206565</v>
      </c>
      <c r="D39" s="51">
        <f t="shared" ca="1" si="3"/>
        <v>8.2926162504468381E-2</v>
      </c>
      <c r="E39" s="51">
        <f t="shared" si="6"/>
        <v>0.10705378420184397</v>
      </c>
      <c r="F39" s="51">
        <f t="shared" si="4"/>
        <v>8.2926162504468381E-2</v>
      </c>
      <c r="G39" s="51">
        <v>2.3929618933542951E-2</v>
      </c>
      <c r="H39" s="510">
        <v>0.11130000000000001</v>
      </c>
      <c r="I39" s="510">
        <v>0.11130000000000001</v>
      </c>
      <c r="J39" s="73">
        <v>4.0519999999999996</v>
      </c>
      <c r="K39" s="73">
        <v>4.0263999999999998</v>
      </c>
      <c r="L39" s="53">
        <v>201.59593425877628</v>
      </c>
      <c r="M39" s="54">
        <f t="shared" si="2"/>
        <v>5.9016875660000023E-2</v>
      </c>
      <c r="N39" s="51">
        <f t="shared" si="5"/>
        <v>0.25630972182948075</v>
      </c>
    </row>
    <row r="40" spans="1:14" ht="15.75" customHeight="1">
      <c r="A40" s="48">
        <v>40695</v>
      </c>
      <c r="B40" s="49" t="s">
        <v>49</v>
      </c>
      <c r="C40" s="73">
        <v>157.96927454429678</v>
      </c>
      <c r="D40" s="51">
        <f t="shared" ca="1" si="3"/>
        <v>6.1932706233287949E-2</v>
      </c>
      <c r="E40" s="51">
        <f t="shared" si="6"/>
        <v>7.5585519247936439E-2</v>
      </c>
      <c r="F40" s="51">
        <f t="shared" si="4"/>
        <v>4.4433437657735553E-2</v>
      </c>
      <c r="G40" s="51">
        <v>1.0013888722252062E-2</v>
      </c>
      <c r="H40" s="510">
        <v>0.1144</v>
      </c>
      <c r="I40" s="510">
        <v>0.11125</v>
      </c>
      <c r="J40" s="73">
        <v>4.1109999999999998</v>
      </c>
      <c r="K40" s="73">
        <v>4.0957499999999998</v>
      </c>
      <c r="L40" s="53">
        <v>212.0716543391421</v>
      </c>
      <c r="M40" s="54">
        <f t="shared" si="2"/>
        <v>5.1963945199999806E-2</v>
      </c>
      <c r="N40" s="51">
        <f t="shared" si="5"/>
        <v>0.25272510101379009</v>
      </c>
    </row>
    <row r="41" spans="1:14" ht="15.75" customHeight="1">
      <c r="A41" s="48">
        <v>40787</v>
      </c>
      <c r="B41" s="49" t="s">
        <v>50</v>
      </c>
      <c r="C41" s="73">
        <v>146.64916682881918</v>
      </c>
      <c r="D41" s="51">
        <f t="shared" ca="1" si="3"/>
        <v>6.2650093341466206E-2</v>
      </c>
      <c r="E41" s="51">
        <f t="shared" si="6"/>
        <v>6.8136936374289192E-2</v>
      </c>
      <c r="F41" s="51">
        <f t="shared" si="4"/>
        <v>6.4093671808167274E-2</v>
      </c>
      <c r="G41" s="51">
        <v>7.8906536498877244E-3</v>
      </c>
      <c r="H41" s="510">
        <v>0.14000000000000001</v>
      </c>
      <c r="I41" s="510">
        <v>0.13</v>
      </c>
      <c r="J41" s="73">
        <v>4.2045000000000003</v>
      </c>
      <c r="K41" s="73">
        <v>4.1737500000000001</v>
      </c>
      <c r="L41" s="53">
        <v>223.68645314372569</v>
      </c>
      <c r="M41" s="54">
        <f t="shared" si="2"/>
        <v>5.4768275565999724E-2</v>
      </c>
      <c r="N41" s="51">
        <f t="shared" si="5"/>
        <v>0.24915111224897357</v>
      </c>
    </row>
    <row r="42" spans="1:14" s="12" customFormat="1" ht="15.75" customHeight="1">
      <c r="A42" s="56">
        <v>40878</v>
      </c>
      <c r="B42" s="57" t="s">
        <v>51</v>
      </c>
      <c r="C42" s="74">
        <v>144.92443513523585</v>
      </c>
      <c r="D42" s="59">
        <f t="shared" ca="1" si="3"/>
        <v>6.0039516892702816E-2</v>
      </c>
      <c r="E42" s="59">
        <f t="shared" si="6"/>
        <v>6.0039516892702816E-2</v>
      </c>
      <c r="F42" s="59">
        <f t="shared" si="4"/>
        <v>5.2171318921653276E-2</v>
      </c>
      <c r="G42" s="59">
        <v>-6.4180128744650844E-5</v>
      </c>
      <c r="H42" s="511">
        <v>0.17190000000000003</v>
      </c>
      <c r="I42" s="511">
        <v>0.18625</v>
      </c>
      <c r="J42" s="58">
        <v>4.3032000000000004</v>
      </c>
      <c r="K42" s="58">
        <v>4.2693500000000002</v>
      </c>
      <c r="L42" s="71">
        <v>233.78283439431166</v>
      </c>
      <c r="M42" s="63">
        <f t="shared" si="2"/>
        <v>4.5136310709431804E-2</v>
      </c>
      <c r="N42" s="59">
        <f t="shared" si="5"/>
        <v>0.22809999999999997</v>
      </c>
    </row>
    <row r="43" spans="1:14" ht="15.75" customHeight="1">
      <c r="A43" s="48">
        <v>40969</v>
      </c>
      <c r="B43" s="49" t="s">
        <v>52</v>
      </c>
      <c r="C43" s="73">
        <v>138.66520782643704</v>
      </c>
      <c r="D43" s="51">
        <f t="shared" ca="1" si="3"/>
        <v>1.5642469319064434E-2</v>
      </c>
      <c r="E43" s="51">
        <f t="shared" si="6"/>
        <v>4.415736855782626E-2</v>
      </c>
      <c r="F43" s="51">
        <f t="shared" si="4"/>
        <v>1.5642469319064434E-2</v>
      </c>
      <c r="G43" s="51">
        <v>-1.0231101304653878E-2</v>
      </c>
      <c r="H43" s="510">
        <v>0.1225</v>
      </c>
      <c r="I43" s="510">
        <v>0.13655</v>
      </c>
      <c r="J43" s="73">
        <v>4.3784999999999998</v>
      </c>
      <c r="K43" s="73">
        <v>4.3573500000000003</v>
      </c>
      <c r="L43" s="53">
        <v>248.68295079552226</v>
      </c>
      <c r="M43" s="54">
        <f t="shared" si="2"/>
        <v>6.3734860772879598E-2</v>
      </c>
      <c r="N43" s="51">
        <f t="shared" si="5"/>
        <v>0.23357126079885759</v>
      </c>
    </row>
    <row r="44" spans="1:14">
      <c r="A44" s="48">
        <v>41061</v>
      </c>
      <c r="B44" s="49" t="s">
        <v>53</v>
      </c>
      <c r="C44" s="73">
        <v>150.65252125980336</v>
      </c>
      <c r="D44" s="51">
        <f t="shared" ca="1" si="3"/>
        <v>-1.7592919236987026E-2</v>
      </c>
      <c r="E44" s="51">
        <f t="shared" si="6"/>
        <v>1.9012323285794164E-2</v>
      </c>
      <c r="F44" s="51">
        <f t="shared" si="4"/>
        <v>-4.6317572234223947E-2</v>
      </c>
      <c r="G44" s="51">
        <v>-3.3902821471287314E-2</v>
      </c>
      <c r="H44" s="510">
        <v>0.1363</v>
      </c>
      <c r="I44" s="510">
        <v>0.12690000000000001</v>
      </c>
      <c r="J44" s="73">
        <v>4.5252999999999997</v>
      </c>
      <c r="K44" s="73">
        <v>4.4700499999999996</v>
      </c>
      <c r="L44" s="53">
        <v>262.61073552878884</v>
      </c>
      <c r="M44" s="54">
        <f t="shared" si="2"/>
        <v>5.6006190568000047E-2</v>
      </c>
      <c r="N44" s="51">
        <f t="shared" si="5"/>
        <v>0.23831134503635898</v>
      </c>
    </row>
    <row r="45" spans="1:14">
      <c r="A45" s="48">
        <v>41153</v>
      </c>
      <c r="B45" s="49" t="s">
        <v>54</v>
      </c>
      <c r="C45" s="73">
        <v>145.00919770838695</v>
      </c>
      <c r="D45" s="51">
        <f t="shared" ca="1" si="3"/>
        <v>-1.5462074601566345E-2</v>
      </c>
      <c r="E45" s="51">
        <f t="shared" si="6"/>
        <v>6.3040500737754357E-4</v>
      </c>
      <c r="F45" s="51">
        <f t="shared" si="4"/>
        <v>-1.1182941955248382E-2</v>
      </c>
      <c r="G45" s="51">
        <v>3.0884533010383075E-2</v>
      </c>
      <c r="H45" s="510">
        <v>0.14880000000000002</v>
      </c>
      <c r="I45" s="510">
        <v>0.14190000000000003</v>
      </c>
      <c r="J45" s="73">
        <v>4.6942000000000004</v>
      </c>
      <c r="K45" s="73">
        <v>4.6387499999999999</v>
      </c>
      <c r="L45" s="53">
        <v>277.86147452211037</v>
      </c>
      <c r="M45" s="54">
        <f t="shared" si="2"/>
        <v>5.8073554999999777E-2</v>
      </c>
      <c r="N45" s="51">
        <f t="shared" si="5"/>
        <v>0.24219178505001149</v>
      </c>
    </row>
    <row r="46" spans="1:14" s="12" customFormat="1" ht="15.75" customHeight="1">
      <c r="A46" s="56">
        <v>41244</v>
      </c>
      <c r="B46" s="57" t="s">
        <v>55</v>
      </c>
      <c r="C46" s="74">
        <v>145.72993096652274</v>
      </c>
      <c r="D46" s="59">
        <f t="shared" ca="1" si="3"/>
        <v>-1.0264204630762497E-2</v>
      </c>
      <c r="E46" s="59">
        <f t="shared" si="6"/>
        <v>-1.0264204630762497E-2</v>
      </c>
      <c r="F46" s="59">
        <f t="shared" si="4"/>
        <v>5.5580401644157451E-3</v>
      </c>
      <c r="G46" s="59">
        <v>1.6664529894624858E-2</v>
      </c>
      <c r="H46" s="511">
        <v>0.15439999999999998</v>
      </c>
      <c r="I46" s="511">
        <v>0.15160000000000001</v>
      </c>
      <c r="J46" s="58">
        <v>4.9169999999999998</v>
      </c>
      <c r="K46" s="58">
        <v>4.8412500000000005</v>
      </c>
      <c r="L46" s="71">
        <v>293.71105424876839</v>
      </c>
      <c r="M46" s="63">
        <f t="shared" si="2"/>
        <v>5.704129999999985E-2</v>
      </c>
      <c r="N46" s="59">
        <f t="shared" si="5"/>
        <v>0.25634140337856604</v>
      </c>
    </row>
    <row r="47" spans="1:14" ht="15.75" customHeight="1">
      <c r="A47" s="48">
        <v>41334</v>
      </c>
      <c r="B47" s="49" t="s">
        <v>56</v>
      </c>
      <c r="C47" s="73">
        <v>139.57211315245456</v>
      </c>
      <c r="D47" s="51">
        <f t="shared" ca="1" si="3"/>
        <v>6.5402514461498917E-3</v>
      </c>
      <c r="E47" s="51">
        <f t="shared" si="6"/>
        <v>-1.2315915813727485E-2</v>
      </c>
      <c r="F47" s="51">
        <f t="shared" si="4"/>
        <v>6.5402514461498917E-3</v>
      </c>
      <c r="G47" s="51">
        <v>1.375352489754178E-4</v>
      </c>
      <c r="H47" s="510">
        <v>0.14880000000000002</v>
      </c>
      <c r="I47" s="510">
        <v>0.14910000000000001</v>
      </c>
      <c r="J47" s="73">
        <v>5.1223000000000001</v>
      </c>
      <c r="K47" s="73">
        <v>5.04955</v>
      </c>
      <c r="L47" s="53">
        <v>308.32811207480063</v>
      </c>
      <c r="M47" s="54">
        <f t="shared" si="2"/>
        <v>4.9766794999999586E-2</v>
      </c>
      <c r="N47" s="51">
        <f t="shared" si="5"/>
        <v>0.23984419152369307</v>
      </c>
    </row>
    <row r="48" spans="1:14" ht="15.75" customHeight="1">
      <c r="A48" s="48">
        <v>41426</v>
      </c>
      <c r="B48" s="49" t="s">
        <v>57</v>
      </c>
      <c r="C48" s="73">
        <v>160.06231313144895</v>
      </c>
      <c r="D48" s="51">
        <f t="shared" ca="1" si="3"/>
        <v>3.5658710685468664E-2</v>
      </c>
      <c r="E48" s="51">
        <f t="shared" si="6"/>
        <v>1.6323576203785217E-2</v>
      </c>
      <c r="F48" s="51">
        <f t="shared" si="4"/>
        <v>6.2460234936381864E-2</v>
      </c>
      <c r="G48" s="51">
        <v>6.0413986673979458E-3</v>
      </c>
      <c r="H48" s="510">
        <v>0.17129999999999998</v>
      </c>
      <c r="I48" s="510">
        <v>0.16219999999999998</v>
      </c>
      <c r="J48" s="73">
        <v>5.3852000000000002</v>
      </c>
      <c r="K48" s="73">
        <v>5.2846000000000002</v>
      </c>
      <c r="L48" s="53">
        <v>325.27712422523081</v>
      </c>
      <c r="M48" s="54">
        <f t="shared" si="2"/>
        <v>5.4970699999999706E-2</v>
      </c>
      <c r="N48" s="51">
        <f t="shared" si="5"/>
        <v>0.23862843447834647</v>
      </c>
    </row>
    <row r="49" spans="1:14" ht="15.75" customHeight="1">
      <c r="A49" s="48">
        <v>41518</v>
      </c>
      <c r="B49" s="49" t="s">
        <v>58</v>
      </c>
      <c r="C49" s="73">
        <v>148.71909833896416</v>
      </c>
      <c r="D49" s="51">
        <f t="shared" ca="1" si="3"/>
        <v>3.2295022396510831E-2</v>
      </c>
      <c r="E49" s="51">
        <f t="shared" si="6"/>
        <v>2.5605625872180626E-2</v>
      </c>
      <c r="F49" s="51">
        <f t="shared" si="4"/>
        <v>2.5583898740256572E-2</v>
      </c>
      <c r="G49" s="51">
        <v>5.4603702889506334E-3</v>
      </c>
      <c r="H49" s="510">
        <v>0.17190000000000003</v>
      </c>
      <c r="I49" s="510">
        <v>0.1744</v>
      </c>
      <c r="J49" s="73">
        <v>5.7915000000000001</v>
      </c>
      <c r="K49" s="73">
        <v>5.649</v>
      </c>
      <c r="L49" s="53">
        <v>347.25495763836005</v>
      </c>
      <c r="M49" s="54">
        <f t="shared" si="2"/>
        <v>6.7566489544807817E-2</v>
      </c>
      <c r="N49" s="51">
        <f t="shared" si="5"/>
        <v>0.24974129010003443</v>
      </c>
    </row>
    <row r="50" spans="1:14" s="12" customFormat="1" ht="15.75" customHeight="1">
      <c r="A50" s="56">
        <v>41609</v>
      </c>
      <c r="B50" s="57" t="s">
        <v>59</v>
      </c>
      <c r="C50" s="74">
        <v>145.6555787171238</v>
      </c>
      <c r="D50" s="59">
        <f t="shared" ca="1" si="3"/>
        <v>2.405323787170266E-2</v>
      </c>
      <c r="E50" s="59">
        <f t="shared" si="6"/>
        <v>2.405323787170266E-2</v>
      </c>
      <c r="F50" s="59">
        <f t="shared" si="4"/>
        <v>-5.1020575461624418E-4</v>
      </c>
      <c r="G50" s="59">
        <v>-9.7604523003111954E-3</v>
      </c>
      <c r="H50" s="511">
        <v>0.21629999999999999</v>
      </c>
      <c r="I50" s="511">
        <v>0.2041</v>
      </c>
      <c r="J50" s="58">
        <v>6.5179999999999998</v>
      </c>
      <c r="K50" s="58">
        <v>6.2143999999999995</v>
      </c>
      <c r="L50" s="71">
        <v>371.83896204942869</v>
      </c>
      <c r="M50" s="63">
        <f t="shared" si="2"/>
        <v>7.0795258268626426E-2</v>
      </c>
      <c r="N50" s="59">
        <f t="shared" si="5"/>
        <v>0.26600261267145653</v>
      </c>
    </row>
    <row r="51" spans="1:14" ht="15.75" customHeight="1">
      <c r="A51" s="48">
        <v>41699</v>
      </c>
      <c r="B51" s="49" t="s">
        <v>60</v>
      </c>
      <c r="C51" s="73">
        <v>138.33127745042552</v>
      </c>
      <c r="D51" s="51">
        <f t="shared" ref="D51:D82" ca="1" si="7">AVERAGE(OFFSET($C$1,MATCH(EDATE(A51,0),$A$1:$A$304,0)-1,,IF(MONTH($A51)=3,-1,IF(MONTH($A51)=6,-2,IF(MONTH($A51)=9,-3,-4)))))/AVERAGE(OFFSET($C$1,MATCH(EDATE(A51,-12),$A$1:$A$304,0)-1,,IF(MONTH($A51)=3,-1,IF(MONTH($A51)=6,-2,IF(MONTH($A51)=9,-3,-4)))))-1</f>
        <v>-8.8902838396784922E-3</v>
      </c>
      <c r="E51" s="51">
        <f t="shared" si="6"/>
        <v>2.0318831054224828E-2</v>
      </c>
      <c r="F51" s="51">
        <f t="shared" si="4"/>
        <v>-8.8902838396784922E-3</v>
      </c>
      <c r="G51" s="51">
        <v>-1.4684459746058476E-2</v>
      </c>
      <c r="H51" s="510">
        <v>0.26379999999999998</v>
      </c>
      <c r="I51" s="510">
        <v>0.25879999999999997</v>
      </c>
      <c r="J51" s="73">
        <v>8.0098000000000003</v>
      </c>
      <c r="K51" s="73">
        <v>8.0139999999999993</v>
      </c>
      <c r="L51" s="53">
        <v>421.42809907284988</v>
      </c>
      <c r="M51" s="54">
        <f t="shared" si="2"/>
        <v>0.13336186382972226</v>
      </c>
      <c r="N51" s="51">
        <f t="shared" si="5"/>
        <v>0.36681698025190479</v>
      </c>
    </row>
    <row r="52" spans="1:14" ht="15.75" customHeight="1">
      <c r="A52" s="48">
        <v>41791</v>
      </c>
      <c r="B52" s="49" t="s">
        <v>61</v>
      </c>
      <c r="C52" s="73">
        <v>156.78273446464411</v>
      </c>
      <c r="D52" s="51">
        <f t="shared" ca="1" si="7"/>
        <v>-1.5086431906027986E-2</v>
      </c>
      <c r="E52" s="51">
        <f t="shared" si="6"/>
        <v>-1.4988238890837335E-3</v>
      </c>
      <c r="F52" s="51">
        <f t="shared" si="4"/>
        <v>-2.048938693089819E-2</v>
      </c>
      <c r="G52" s="51">
        <v>-6.0996365961262233E-3</v>
      </c>
      <c r="H52" s="510">
        <v>0.2281</v>
      </c>
      <c r="I52" s="510">
        <v>0.24309999999999998</v>
      </c>
      <c r="J52" s="73">
        <v>8.1326999999999998</v>
      </c>
      <c r="K52" s="73">
        <v>8.0670999999999999</v>
      </c>
      <c r="L52" s="53">
        <v>455.89625688381847</v>
      </c>
      <c r="M52" s="54">
        <f t="shared" si="2"/>
        <v>8.1788940715626701E-2</v>
      </c>
      <c r="N52" s="51">
        <f t="shared" si="5"/>
        <v>0.4015626151691607</v>
      </c>
    </row>
    <row r="53" spans="1:14" ht="15.75" customHeight="1">
      <c r="A53" s="48">
        <v>41883</v>
      </c>
      <c r="B53" s="49" t="s">
        <v>62</v>
      </c>
      <c r="C53" s="73">
        <v>142.41561696656723</v>
      </c>
      <c r="D53" s="51">
        <f t="shared" ca="1" si="7"/>
        <v>-2.4141431140382474E-2</v>
      </c>
      <c r="E53" s="51">
        <f t="shared" si="6"/>
        <v>-1.8344641460882993E-2</v>
      </c>
      <c r="F53" s="51">
        <f t="shared" si="4"/>
        <v>-4.2385150547577188E-2</v>
      </c>
      <c r="G53" s="51">
        <v>-8.6199313038952674E-3</v>
      </c>
      <c r="H53" s="510">
        <v>0.19879999999999998</v>
      </c>
      <c r="I53" s="510">
        <v>0.20629999999999998</v>
      </c>
      <c r="J53" s="73">
        <v>8.4642999999999997</v>
      </c>
      <c r="K53" s="73">
        <v>8.3372500000000009</v>
      </c>
      <c r="L53" s="53">
        <v>487.07228290884245</v>
      </c>
      <c r="M53" s="54">
        <f t="shared" si="2"/>
        <v>6.838403596055187E-2</v>
      </c>
      <c r="N53" s="51">
        <f t="shared" si="5"/>
        <v>0.40263593706872758</v>
      </c>
    </row>
    <row r="54" spans="1:14" s="12" customFormat="1" ht="15.75" customHeight="1">
      <c r="A54" s="56">
        <v>41974</v>
      </c>
      <c r="B54" s="57" t="s">
        <v>63</v>
      </c>
      <c r="C54" s="74">
        <v>141.55431068833457</v>
      </c>
      <c r="D54" s="59">
        <f t="shared" ca="1" si="7"/>
        <v>-2.5126153262801765E-2</v>
      </c>
      <c r="E54" s="59">
        <f t="shared" si="6"/>
        <v>-2.5126153262801765E-2</v>
      </c>
      <c r="F54" s="59">
        <f t="shared" si="4"/>
        <v>-2.815730138805228E-2</v>
      </c>
      <c r="G54" s="59">
        <v>5.5628660258371099E-3</v>
      </c>
      <c r="H54" s="511">
        <v>0.20379999999999998</v>
      </c>
      <c r="I54" s="511">
        <v>0.20219999999999999</v>
      </c>
      <c r="J54" s="58">
        <v>8.5519999999999996</v>
      </c>
      <c r="K54" s="58">
        <v>8.5273500000000002</v>
      </c>
      <c r="L54" s="71">
        <v>513.27493510292607</v>
      </c>
      <c r="M54" s="63">
        <f t="shared" si="2"/>
        <v>5.379622925287153E-2</v>
      </c>
      <c r="N54" s="59">
        <f t="shared" si="5"/>
        <v>0.38036888946214376</v>
      </c>
    </row>
    <row r="55" spans="1:14" ht="15.75" customHeight="1">
      <c r="A55" s="48">
        <v>42064</v>
      </c>
      <c r="B55" s="49" t="s">
        <v>64</v>
      </c>
      <c r="C55" s="73">
        <v>138.67836300315088</v>
      </c>
      <c r="D55" s="51">
        <f t="shared" ca="1" si="7"/>
        <v>2.5090894779724593E-3</v>
      </c>
      <c r="E55" s="51">
        <f t="shared" si="6"/>
        <v>-2.2499926604390152E-2</v>
      </c>
      <c r="F55" s="51">
        <f t="shared" si="4"/>
        <v>2.5090894779724593E-3</v>
      </c>
      <c r="G55" s="51">
        <v>1.468631352094496E-2</v>
      </c>
      <c r="H55" s="510">
        <v>0.21879999999999999</v>
      </c>
      <c r="I55" s="510">
        <v>0.2122</v>
      </c>
      <c r="J55" s="73">
        <v>8.8196999999999992</v>
      </c>
      <c r="K55" s="73">
        <v>8.7295999999999996</v>
      </c>
      <c r="L55" s="53">
        <v>539.56221012125741</v>
      </c>
      <c r="M55" s="54">
        <f t="shared" si="2"/>
        <v>5.1214803647211093E-2</v>
      </c>
      <c r="N55" s="51">
        <f t="shared" si="5"/>
        <v>0.28031854379977261</v>
      </c>
    </row>
    <row r="56" spans="1:14" ht="15.75" customHeight="1">
      <c r="A56" s="48">
        <v>42156</v>
      </c>
      <c r="B56" s="49" t="s">
        <v>65</v>
      </c>
      <c r="C56" s="73">
        <v>163.10269671209034</v>
      </c>
      <c r="D56" s="51">
        <f t="shared" ca="1" si="7"/>
        <v>2.2591430874147278E-2</v>
      </c>
      <c r="E56" s="51">
        <f t="shared" si="6"/>
        <v>-6.34058239105173E-3</v>
      </c>
      <c r="F56" s="51">
        <f t="shared" si="4"/>
        <v>4.0310320323386328E-2</v>
      </c>
      <c r="G56" s="51">
        <v>2.3005322893204561E-2</v>
      </c>
      <c r="H56" s="510">
        <v>0.20800000000000002</v>
      </c>
      <c r="I56" s="510">
        <v>0.20679999999999998</v>
      </c>
      <c r="J56" s="73">
        <v>9.0864999999999991</v>
      </c>
      <c r="K56" s="73">
        <v>8.9955999999999996</v>
      </c>
      <c r="L56" s="53">
        <v>572.27387617985073</v>
      </c>
      <c r="M56" s="54">
        <f t="shared" si="2"/>
        <v>6.0626310451285859E-2</v>
      </c>
      <c r="N56" s="51">
        <f t="shared" si="5"/>
        <v>0.2552721535629765</v>
      </c>
    </row>
    <row r="57" spans="1:14" ht="15.75" customHeight="1">
      <c r="A57" s="48">
        <v>42248</v>
      </c>
      <c r="B57" s="49" t="s">
        <v>66</v>
      </c>
      <c r="C57" s="73">
        <v>148.06406242217557</v>
      </c>
      <c r="D57" s="51">
        <f t="shared" ca="1" si="7"/>
        <v>2.8147792612946754E-2</v>
      </c>
      <c r="E57" s="51">
        <f t="shared" si="6"/>
        <v>1.4085105589032976E-2</v>
      </c>
      <c r="F57" s="51">
        <f t="shared" si="4"/>
        <v>3.966169986072754E-2</v>
      </c>
      <c r="G57" s="51">
        <v>-3.7509717212358407E-4</v>
      </c>
      <c r="H57" s="510">
        <v>0.21249999999999999</v>
      </c>
      <c r="I57" s="510">
        <v>0.2122</v>
      </c>
      <c r="J57" s="73">
        <v>9.4146999999999998</v>
      </c>
      <c r="K57" s="73">
        <v>9.3010000000000002</v>
      </c>
      <c r="L57" s="53">
        <v>604.14982382942117</v>
      </c>
      <c r="M57" s="54">
        <f t="shared" si="2"/>
        <v>5.570051154939093E-2</v>
      </c>
      <c r="N57" s="51">
        <f t="shared" si="5"/>
        <v>0.24036995129630534</v>
      </c>
    </row>
    <row r="58" spans="1:14" s="12" customFormat="1" ht="15.75" customHeight="1">
      <c r="A58" s="56">
        <v>42339</v>
      </c>
      <c r="B58" s="57" t="s">
        <v>67</v>
      </c>
      <c r="C58" s="74">
        <v>145.05452542456334</v>
      </c>
      <c r="D58" s="59">
        <f t="shared" ca="1" si="7"/>
        <v>2.7311598390646896E-2</v>
      </c>
      <c r="E58" s="59">
        <f t="shared" si="6"/>
        <v>2.7311598390646896E-2</v>
      </c>
      <c r="F58" s="59">
        <f t="shared" si="4"/>
        <v>2.4727009154354329E-2</v>
      </c>
      <c r="G58" s="59">
        <v>-1.1284303797384654E-2</v>
      </c>
      <c r="H58" s="511">
        <v>0.33</v>
      </c>
      <c r="I58" s="511">
        <v>0.27814999999999995</v>
      </c>
      <c r="J58" s="58">
        <v>13.005000000000001</v>
      </c>
      <c r="K58" s="58">
        <v>11.275500000000001</v>
      </c>
      <c r="L58" s="71">
        <v>654</v>
      </c>
      <c r="M58" s="63">
        <f t="shared" si="2"/>
        <v>8.2512936699380424E-2</v>
      </c>
      <c r="N58" s="59">
        <f t="shared" si="5"/>
        <v>0.27417092726114634</v>
      </c>
    </row>
    <row r="59" spans="1:14" ht="15.75" customHeight="1">
      <c r="A59" s="48">
        <v>42430</v>
      </c>
      <c r="B59" s="49" t="s">
        <v>68</v>
      </c>
      <c r="C59" s="73">
        <v>139.68890189627257</v>
      </c>
      <c r="D59" s="51">
        <f t="shared" ca="1" si="7"/>
        <v>7.2869254528100669E-3</v>
      </c>
      <c r="E59" s="51">
        <f t="shared" si="6"/>
        <v>2.8440246755712772E-2</v>
      </c>
      <c r="F59" s="51">
        <f t="shared" si="4"/>
        <v>7.2869254528100669E-3</v>
      </c>
      <c r="G59" s="51">
        <v>-9.140425093997373E-3</v>
      </c>
      <c r="H59" s="510">
        <v>0.38</v>
      </c>
      <c r="I59" s="510">
        <v>0.34375</v>
      </c>
      <c r="J59" s="73">
        <v>14.5817</v>
      </c>
      <c r="K59" s="73">
        <v>14.242850000000001</v>
      </c>
      <c r="L59" s="53">
        <v>731.41209647999995</v>
      </c>
      <c r="M59" s="54">
        <f t="shared" si="2"/>
        <v>0.11836711999999983</v>
      </c>
      <c r="N59" s="51">
        <f t="shared" si="5"/>
        <v>0.35556583237292982</v>
      </c>
    </row>
    <row r="60" spans="1:14" ht="15.75" customHeight="1">
      <c r="A60" s="48">
        <v>42522</v>
      </c>
      <c r="B60" s="49" t="s">
        <v>69</v>
      </c>
      <c r="C60" s="73">
        <v>156.80879256484411</v>
      </c>
      <c r="D60" s="51">
        <f t="shared" ca="1" si="7"/>
        <v>-1.7507279148366361E-2</v>
      </c>
      <c r="E60" s="51">
        <f t="shared" si="6"/>
        <v>6.5988705457702412E-3</v>
      </c>
      <c r="F60" s="51">
        <f t="shared" si="4"/>
        <v>-3.8588596474013248E-2</v>
      </c>
      <c r="G60" s="51">
        <v>-1.6055268040497506E-2</v>
      </c>
      <c r="H60" s="510">
        <v>0.3075</v>
      </c>
      <c r="I60" s="510">
        <v>0.34375</v>
      </c>
      <c r="J60" s="73">
        <v>14.92</v>
      </c>
      <c r="K60" s="73">
        <v>14.5891</v>
      </c>
      <c r="L60" s="53">
        <v>836.58299407625589</v>
      </c>
      <c r="M60" s="54">
        <f t="shared" si="2"/>
        <v>0.14379157536825304</v>
      </c>
      <c r="N60" s="51">
        <f t="shared" si="5"/>
        <v>0.46185773787328999</v>
      </c>
    </row>
    <row r="61" spans="1:14" ht="15.75" customHeight="1">
      <c r="A61" s="48">
        <v>42614</v>
      </c>
      <c r="B61" s="49" t="s">
        <v>70</v>
      </c>
      <c r="C61" s="73">
        <v>143.13764702440886</v>
      </c>
      <c r="D61" s="51">
        <f t="shared" ca="1" si="7"/>
        <v>-2.2696212872954979E-2</v>
      </c>
      <c r="E61" s="51">
        <f t="shared" si="6"/>
        <v>-1.1345235627980954E-2</v>
      </c>
      <c r="F61" s="51">
        <f t="shared" si="4"/>
        <v>-3.3272188518777779E-2</v>
      </c>
      <c r="G61" s="51">
        <v>3.6468768803574747E-3</v>
      </c>
      <c r="H61" s="510">
        <v>0.26750000000000002</v>
      </c>
      <c r="I61" s="510">
        <v>0.28499999999999998</v>
      </c>
      <c r="J61" s="73">
        <v>15.263299999999999</v>
      </c>
      <c r="K61" s="73">
        <v>15.154</v>
      </c>
      <c r="L61" s="53">
        <v>865.26002096219179</v>
      </c>
      <c r="M61" s="54">
        <f t="shared" si="2"/>
        <v>3.4278759057970953E-2</v>
      </c>
      <c r="N61" s="51">
        <f t="shared" si="5"/>
        <v>0.4321944438843266</v>
      </c>
    </row>
    <row r="62" spans="1:14" s="12" customFormat="1" ht="15.75" customHeight="1">
      <c r="A62" s="75">
        <v>42705</v>
      </c>
      <c r="B62" s="76" t="s">
        <v>71</v>
      </c>
      <c r="C62" s="74">
        <v>142.88844303304381</v>
      </c>
      <c r="D62" s="59">
        <f t="shared" ca="1" si="7"/>
        <v>-2.0803278492649402E-2</v>
      </c>
      <c r="E62" s="59">
        <f t="shared" si="6"/>
        <v>-2.0803278492649402E-2</v>
      </c>
      <c r="F62" s="59">
        <f t="shared" si="4"/>
        <v>-1.4932883928850726E-2</v>
      </c>
      <c r="G62" s="59">
        <v>6.0842611878253461E-3</v>
      </c>
      <c r="H62" s="511">
        <v>0.2475</v>
      </c>
      <c r="I62" s="511">
        <v>0.25750000000000001</v>
      </c>
      <c r="J62" s="58">
        <v>15.850199999999999</v>
      </c>
      <c r="K62" s="58">
        <v>15.51235</v>
      </c>
      <c r="L62" s="71">
        <v>910.78659994715008</v>
      </c>
      <c r="M62" s="63">
        <f t="shared" si="2"/>
        <v>5.2616066710595932E-2</v>
      </c>
      <c r="N62" s="59">
        <f t="shared" si="5"/>
        <v>0.39264006108126925</v>
      </c>
    </row>
    <row r="63" spans="1:14" ht="15.75" customHeight="1">
      <c r="A63" s="77">
        <v>42795</v>
      </c>
      <c r="B63" s="78" t="s">
        <v>72</v>
      </c>
      <c r="C63" s="73">
        <v>140.47071146068058</v>
      </c>
      <c r="D63" s="51">
        <f t="shared" ca="1" si="7"/>
        <v>5.5967908244318743E-3</v>
      </c>
      <c r="E63" s="51">
        <f t="shared" si="6"/>
        <v>-2.1151832371092083E-2</v>
      </c>
      <c r="F63" s="51">
        <f t="shared" si="4"/>
        <v>5.5967908244318743E-3</v>
      </c>
      <c r="G63" s="51">
        <v>8.3223401098633243E-3</v>
      </c>
      <c r="H63" s="510">
        <v>0.2475</v>
      </c>
      <c r="I63" s="510">
        <v>0.2475</v>
      </c>
      <c r="J63" s="73">
        <v>15.3818</v>
      </c>
      <c r="K63" s="73">
        <v>15.646750000000001</v>
      </c>
      <c r="L63" s="53">
        <v>967.46672992540346</v>
      </c>
      <c r="M63" s="54">
        <f t="shared" si="2"/>
        <v>6.2232064000000031E-2</v>
      </c>
      <c r="N63" s="51">
        <f t="shared" si="5"/>
        <v>0.32273821363010269</v>
      </c>
    </row>
    <row r="64" spans="1:14" ht="15.75" customHeight="1">
      <c r="A64" s="77">
        <v>42887</v>
      </c>
      <c r="B64" s="78" t="s">
        <v>73</v>
      </c>
      <c r="C64" s="73">
        <v>160.45707991443584</v>
      </c>
      <c r="D64" s="51">
        <f t="shared" ca="1" si="7"/>
        <v>1.4941421119821552E-2</v>
      </c>
      <c r="E64" s="51">
        <f t="shared" si="6"/>
        <v>-4.5154805848738322E-3</v>
      </c>
      <c r="F64" s="51">
        <f t="shared" si="4"/>
        <v>2.326583407676619E-2</v>
      </c>
      <c r="G64" s="51">
        <v>1.1493126219680239E-2</v>
      </c>
      <c r="H64" s="510">
        <v>0.26250000000000001</v>
      </c>
      <c r="I64" s="510">
        <v>0.26250000000000001</v>
      </c>
      <c r="J64" s="73">
        <v>16.598500000000001</v>
      </c>
      <c r="K64" s="73">
        <v>16.012650000000001</v>
      </c>
      <c r="L64" s="53">
        <v>1019.5885510955719</v>
      </c>
      <c r="M64" s="54">
        <f t="shared" si="2"/>
        <v>5.3874536000000139E-2</v>
      </c>
      <c r="N64" s="51">
        <f t="shared" si="5"/>
        <v>0.21875361836799989</v>
      </c>
    </row>
    <row r="65" spans="1:41" ht="15.75" customHeight="1">
      <c r="A65" s="77">
        <v>42979</v>
      </c>
      <c r="B65" s="78" t="s">
        <v>74</v>
      </c>
      <c r="C65" s="73">
        <v>148.64931751850474</v>
      </c>
      <c r="D65" s="51">
        <f t="shared" ca="1" si="7"/>
        <v>2.2613667441981455E-2</v>
      </c>
      <c r="E65" s="51">
        <f t="shared" si="6"/>
        <v>1.3298819522336469E-2</v>
      </c>
      <c r="F65" s="51">
        <f t="shared" si="4"/>
        <v>3.8506085636268672E-2</v>
      </c>
      <c r="G65" s="51">
        <v>1.220685810047617E-2</v>
      </c>
      <c r="H65" s="510">
        <v>0.26250000000000001</v>
      </c>
      <c r="I65" s="510">
        <v>0.26250000000000001</v>
      </c>
      <c r="J65" s="73">
        <v>17.318300000000001</v>
      </c>
      <c r="K65" s="73">
        <v>17.494150000000001</v>
      </c>
      <c r="L65" s="53">
        <v>1071.4157889615346</v>
      </c>
      <c r="M65" s="54">
        <f t="shared" si="2"/>
        <v>5.0831521999999962E-2</v>
      </c>
      <c r="N65" s="51">
        <f t="shared" si="5"/>
        <v>0.23825874650962398</v>
      </c>
    </row>
    <row r="66" spans="1:41" s="12" customFormat="1" ht="15.75" customHeight="1">
      <c r="A66" s="75">
        <v>43070</v>
      </c>
      <c r="B66" s="76" t="s">
        <v>75</v>
      </c>
      <c r="C66" s="74">
        <v>149.36512580908854</v>
      </c>
      <c r="D66" s="59">
        <f t="shared" ca="1" si="7"/>
        <v>2.8185029728373223E-2</v>
      </c>
      <c r="E66" s="59">
        <f t="shared" si="6"/>
        <v>2.8185029728373223E-2</v>
      </c>
      <c r="F66" s="59">
        <f t="shared" si="4"/>
        <v>4.5326848264047204E-2</v>
      </c>
      <c r="G66" s="59">
        <v>9.9956015529001352E-3</v>
      </c>
      <c r="H66" s="511">
        <v>0.28749999999999998</v>
      </c>
      <c r="I66" s="511">
        <v>0.28249999999999997</v>
      </c>
      <c r="J66" s="58">
        <v>18.7742</v>
      </c>
      <c r="K66" s="58">
        <v>18.222100000000001</v>
      </c>
      <c r="L66" s="71">
        <v>1136.8959113259712</v>
      </c>
      <c r="M66" s="63">
        <f t="shared" si="2"/>
        <v>6.111551000000004E-2</v>
      </c>
      <c r="N66" s="59">
        <f t="shared" si="5"/>
        <v>0.24825717834665273</v>
      </c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</row>
    <row r="67" spans="1:41" ht="15.75" customHeight="1">
      <c r="A67" s="77">
        <v>43160</v>
      </c>
      <c r="B67" s="78" t="s">
        <v>76</v>
      </c>
      <c r="C67" s="73">
        <v>145.80542416453304</v>
      </c>
      <c r="D67" s="51">
        <f t="shared" ca="1" si="7"/>
        <v>3.7977402181419873E-2</v>
      </c>
      <c r="E67" s="51">
        <f t="shared" si="6"/>
        <v>3.5952601065920131E-2</v>
      </c>
      <c r="F67" s="51">
        <f t="shared" si="4"/>
        <v>3.7977402181419873E-2</v>
      </c>
      <c r="G67" s="51">
        <v>-4.1450388067846289E-3</v>
      </c>
      <c r="H67" s="510">
        <v>0.27250000000000002</v>
      </c>
      <c r="I67" s="510">
        <v>0.27250000000000002</v>
      </c>
      <c r="J67" s="73">
        <v>20.1433</v>
      </c>
      <c r="K67" s="73">
        <v>19.897649999999999</v>
      </c>
      <c r="L67" s="53">
        <v>1212.3948222439678</v>
      </c>
      <c r="M67" s="54">
        <f t="shared" si="2"/>
        <v>6.6407935999999834E-2</v>
      </c>
      <c r="N67" s="51">
        <f t="shared" si="5"/>
        <v>0.25316435670862769</v>
      </c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1:41" ht="15.75" customHeight="1">
      <c r="A68" s="77">
        <v>43252</v>
      </c>
      <c r="B68" s="78" t="s">
        <v>77</v>
      </c>
      <c r="C68" s="73">
        <v>154.07233319843832</v>
      </c>
      <c r="D68" s="51">
        <f t="shared" ca="1" si="7"/>
        <v>-3.4893221637882776E-3</v>
      </c>
      <c r="E68" s="51">
        <f t="shared" si="6"/>
        <v>1.8635738861286111E-2</v>
      </c>
      <c r="F68" s="51">
        <f t="shared" si="4"/>
        <v>-3.9790994073943042E-2</v>
      </c>
      <c r="G68" s="51">
        <v>-4.4167592873308292E-2</v>
      </c>
      <c r="H68" s="510">
        <v>0.4</v>
      </c>
      <c r="I68" s="510">
        <v>0.35125000000000001</v>
      </c>
      <c r="J68" s="73">
        <v>28.861699999999999</v>
      </c>
      <c r="K68" s="73">
        <v>24.776699999999998</v>
      </c>
      <c r="L68" s="53">
        <v>1318.3144580341984</v>
      </c>
      <c r="M68" s="54">
        <f t="shared" si="2"/>
        <v>8.7363978999999814E-2</v>
      </c>
      <c r="N68" s="51">
        <f t="shared" si="5"/>
        <v>0.29298672157277417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</row>
    <row r="69" spans="1:41" ht="15.75" customHeight="1">
      <c r="A69" s="77">
        <v>43344</v>
      </c>
      <c r="B69" s="78" t="s">
        <v>78</v>
      </c>
      <c r="C69" s="73">
        <v>143.49201806093058</v>
      </c>
      <c r="D69" s="51">
        <f t="shared" ca="1" si="7"/>
        <v>-1.3807049662726389E-2</v>
      </c>
      <c r="E69" s="51">
        <f t="shared" si="6"/>
        <v>4.5462441731758396E-4</v>
      </c>
      <c r="F69" s="51">
        <f t="shared" si="4"/>
        <v>-3.4694403873950952E-2</v>
      </c>
      <c r="G69" s="51">
        <v>-3.1433506713952619E-3</v>
      </c>
      <c r="H69" s="510">
        <v>0.65</v>
      </c>
      <c r="I69" s="510">
        <v>0.52500000000000002</v>
      </c>
      <c r="J69" s="73">
        <v>40.896700000000003</v>
      </c>
      <c r="K69" s="73">
        <v>34.119600000000005</v>
      </c>
      <c r="L69" s="53">
        <v>1503.9826825743187</v>
      </c>
      <c r="M69" s="54">
        <f t="shared" si="2"/>
        <v>0.14083758499999988</v>
      </c>
      <c r="N69" s="51">
        <f t="shared" si="5"/>
        <v>0.40373391737305631</v>
      </c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  <row r="70" spans="1:41" s="12" customFormat="1" ht="15.75" customHeight="1">
      <c r="A70" s="75">
        <v>43435</v>
      </c>
      <c r="B70" s="76" t="s">
        <v>79</v>
      </c>
      <c r="C70" s="74">
        <v>139.89576642631971</v>
      </c>
      <c r="D70" s="59">
        <f t="shared" ca="1" si="7"/>
        <v>-2.6173964606568956E-2</v>
      </c>
      <c r="E70" s="59">
        <f t="shared" si="6"/>
        <v>-2.6173964606568956E-2</v>
      </c>
      <c r="F70" s="59">
        <f t="shared" si="4"/>
        <v>-6.3397391670075076E-2</v>
      </c>
      <c r="G70" s="59">
        <v>-1.3879550793966855E-2</v>
      </c>
      <c r="H70" s="511">
        <v>0.59250000000000003</v>
      </c>
      <c r="I70" s="511">
        <v>0.63649999999999995</v>
      </c>
      <c r="J70" s="58">
        <v>37.808300000000003</v>
      </c>
      <c r="K70" s="58">
        <v>37.002499999999998</v>
      </c>
      <c r="L70" s="71">
        <v>1678.4581013103298</v>
      </c>
      <c r="M70" s="63">
        <f t="shared" si="2"/>
        <v>0.11600892800000007</v>
      </c>
      <c r="N70" s="59">
        <f t="shared" si="5"/>
        <v>0.47635160315840186</v>
      </c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</row>
    <row r="71" spans="1:41" ht="15.75" customHeight="1">
      <c r="A71" s="77">
        <v>43525</v>
      </c>
      <c r="B71" s="78" t="s">
        <v>80</v>
      </c>
      <c r="C71" s="73">
        <v>137.25579447506036</v>
      </c>
      <c r="D71" s="51">
        <f t="shared" ca="1" si="7"/>
        <v>-5.8637253987375071E-2</v>
      </c>
      <c r="E71" s="51">
        <f t="shared" si="6"/>
        <v>-4.8919680574748603E-2</v>
      </c>
      <c r="F71" s="51">
        <f t="shared" si="4"/>
        <v>-5.8637253987375071E-2</v>
      </c>
      <c r="G71" s="51">
        <v>1.9002811148283172E-4</v>
      </c>
      <c r="H71" s="510">
        <v>0.68159999999999998</v>
      </c>
      <c r="I71" s="510">
        <v>0.60924999999999996</v>
      </c>
      <c r="J71" s="73">
        <v>43.353299999999997</v>
      </c>
      <c r="K71" s="73">
        <v>40.194149999999993</v>
      </c>
      <c r="L71" s="53">
        <v>1877.0243843072765</v>
      </c>
      <c r="M71" s="54">
        <f t="shared" si="2"/>
        <v>0.11830279399999988</v>
      </c>
      <c r="N71" s="51">
        <f t="shared" si="5"/>
        <v>0.54819564540301746</v>
      </c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</row>
    <row r="72" spans="1:41" ht="15.75" customHeight="1">
      <c r="A72" s="77">
        <v>43617</v>
      </c>
      <c r="B72" s="78" t="s">
        <v>81</v>
      </c>
      <c r="C72" s="73">
        <v>154.97029740685792</v>
      </c>
      <c r="D72" s="51">
        <f t="shared" ca="1" si="7"/>
        <v>-2.5515948726372306E-2</v>
      </c>
      <c r="E72" s="51">
        <f t="shared" si="6"/>
        <v>-3.7261439931252971E-2</v>
      </c>
      <c r="F72" s="51">
        <f t="shared" si="4"/>
        <v>5.828198936035367E-3</v>
      </c>
      <c r="G72" s="51">
        <v>9.7380907697863783E-3</v>
      </c>
      <c r="H72" s="510">
        <v>0.62690000000000001</v>
      </c>
      <c r="I72" s="510">
        <v>0.68310000000000004</v>
      </c>
      <c r="J72" s="73">
        <v>42.448300000000003</v>
      </c>
      <c r="K72" s="73">
        <v>43.229150000000004</v>
      </c>
      <c r="L72" s="53">
        <v>2055.0366055189934</v>
      </c>
      <c r="M72" s="54">
        <f t="shared" si="2"/>
        <v>9.4837457999999764E-2</v>
      </c>
      <c r="N72" s="51">
        <f t="shared" si="5"/>
        <v>0.55883643162296526</v>
      </c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</row>
    <row r="73" spans="1:41" ht="15.75" customHeight="1">
      <c r="A73" s="77">
        <v>43709</v>
      </c>
      <c r="B73" s="78" t="s">
        <v>82</v>
      </c>
      <c r="C73" s="73">
        <v>140.97701026694889</v>
      </c>
      <c r="D73" s="51">
        <f t="shared" ca="1" si="7"/>
        <v>-2.2930460844595268E-2</v>
      </c>
      <c r="E73" s="51">
        <f t="shared" si="6"/>
        <v>-3.3127849595084302E-2</v>
      </c>
      <c r="F73" s="51">
        <f t="shared" si="4"/>
        <v>-1.7527161635664923E-2</v>
      </c>
      <c r="G73" s="51">
        <v>-6.8191329290634428E-4</v>
      </c>
      <c r="H73" s="510">
        <v>0.78370000000000006</v>
      </c>
      <c r="I73" s="510">
        <v>0.69383000000000006</v>
      </c>
      <c r="J73" s="73">
        <v>57.558300000000003</v>
      </c>
      <c r="K73" s="73">
        <v>50.719149999999999</v>
      </c>
      <c r="L73" s="53">
        <v>2313.1284884031952</v>
      </c>
      <c r="M73" s="54">
        <f t="shared" si="2"/>
        <v>0.12558991999999991</v>
      </c>
      <c r="N73" s="51">
        <f t="shared" si="5"/>
        <v>0.53800207622330309</v>
      </c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</row>
    <row r="74" spans="1:41" s="12" customFormat="1" ht="15.75" customHeight="1">
      <c r="A74" s="75">
        <v>43800</v>
      </c>
      <c r="B74" s="76" t="s">
        <v>83</v>
      </c>
      <c r="C74" s="74">
        <v>138.39210693799328</v>
      </c>
      <c r="D74" s="59">
        <f t="shared" ca="1" si="7"/>
        <v>-2.0008610017215878E-2</v>
      </c>
      <c r="E74" s="59">
        <f t="shared" si="6"/>
        <v>-2.0008610017215878E-2</v>
      </c>
      <c r="F74" s="59">
        <f t="shared" si="4"/>
        <v>-1.074842739518056E-2</v>
      </c>
      <c r="G74" s="59">
        <v>-1.4787060478156033E-2</v>
      </c>
      <c r="H74" s="511">
        <v>0.55000000000000004</v>
      </c>
      <c r="I74" s="511">
        <v>0.61499999999999999</v>
      </c>
      <c r="J74" s="58">
        <v>59.895000000000003</v>
      </c>
      <c r="K74" s="58">
        <v>59.810850000000002</v>
      </c>
      <c r="L74" s="71">
        <v>2584.420300412216</v>
      </c>
      <c r="M74" s="63">
        <f t="shared" si="2"/>
        <v>0.11728350299999968</v>
      </c>
      <c r="N74" s="59">
        <f t="shared" si="5"/>
        <v>0.53975860249035978</v>
      </c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</row>
    <row r="75" spans="1:41" ht="15.75" customHeight="1">
      <c r="A75" s="77">
        <v>43891</v>
      </c>
      <c r="B75" s="78" t="s">
        <v>84</v>
      </c>
      <c r="C75" s="73">
        <v>130.35859519214222</v>
      </c>
      <c r="D75" s="51">
        <f t="shared" ca="1" si="7"/>
        <v>-5.0250696586593868E-2</v>
      </c>
      <c r="E75" s="51">
        <f t="shared" si="6"/>
        <v>-1.7431050967672945E-2</v>
      </c>
      <c r="F75" s="51">
        <f t="shared" si="4"/>
        <v>-5.0250696586593868E-2</v>
      </c>
      <c r="G75" s="51">
        <v>-4.3237131255428829E-2</v>
      </c>
      <c r="H75" s="510">
        <v>0.38</v>
      </c>
      <c r="I75" s="510">
        <v>0.43</v>
      </c>
      <c r="J75" s="73">
        <v>64.47</v>
      </c>
      <c r="K75" s="73">
        <v>62.400599999999997</v>
      </c>
      <c r="L75" s="53">
        <v>2785.7316004881791</v>
      </c>
      <c r="M75" s="54">
        <f t="shared" si="2"/>
        <v>7.7894179999999924E-2</v>
      </c>
      <c r="N75" s="51">
        <f t="shared" si="5"/>
        <v>0.48412115675112277</v>
      </c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</row>
    <row r="76" spans="1:41" ht="15.75" customHeight="1">
      <c r="A76" s="77">
        <v>43983</v>
      </c>
      <c r="B76" s="78" t="s">
        <v>85</v>
      </c>
      <c r="C76" s="73">
        <v>125.61552296987928</v>
      </c>
      <c r="D76" s="51">
        <f t="shared" ca="1" si="7"/>
        <v>-0.12405454107960123</v>
      </c>
      <c r="E76" s="51">
        <f t="shared" si="6"/>
        <v>-6.9961206036626922E-2</v>
      </c>
      <c r="F76" s="51">
        <f t="shared" si="4"/>
        <v>-0.18942194038584581</v>
      </c>
      <c r="G76" s="51">
        <v>-0.14490031829477956</v>
      </c>
      <c r="H76" s="510">
        <v>0.38</v>
      </c>
      <c r="I76" s="510">
        <v>0.38</v>
      </c>
      <c r="J76" s="73">
        <v>70.454999999999998</v>
      </c>
      <c r="K76" s="73">
        <v>68.644999999999996</v>
      </c>
      <c r="L76" s="53">
        <v>2934.2167776866631</v>
      </c>
      <c r="M76" s="54">
        <f t="shared" si="2"/>
        <v>5.3302039999999717E-2</v>
      </c>
      <c r="N76" s="51">
        <f t="shared" si="5"/>
        <v>0.42781728062972157</v>
      </c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</row>
    <row r="77" spans="1:41" ht="15.75" customHeight="1">
      <c r="A77" s="77">
        <v>44075</v>
      </c>
      <c r="B77" s="78" t="s">
        <v>86</v>
      </c>
      <c r="C77" s="73">
        <v>126.60755310766432</v>
      </c>
      <c r="D77" s="51">
        <f t="shared" ca="1" si="7"/>
        <v>-0.11685380512761334</v>
      </c>
      <c r="E77" s="51">
        <f t="shared" si="6"/>
        <v>-9.095305055670222E-2</v>
      </c>
      <c r="F77" s="51">
        <f t="shared" si="4"/>
        <v>-0.10192766275916265</v>
      </c>
      <c r="G77" s="51">
        <v>0.11006292907199056</v>
      </c>
      <c r="H77" s="510">
        <v>0.38</v>
      </c>
      <c r="I77" s="510">
        <v>0.38</v>
      </c>
      <c r="J77" s="73">
        <v>76.174999999999997</v>
      </c>
      <c r="K77" s="73">
        <v>74.245000000000005</v>
      </c>
      <c r="L77" s="53">
        <v>3157.9037691429508</v>
      </c>
      <c r="M77" s="54">
        <f t="shared" si="2"/>
        <v>7.6233969199999807E-2</v>
      </c>
      <c r="N77" s="51">
        <f t="shared" si="5"/>
        <v>0.36520897346386616</v>
      </c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</row>
    <row r="78" spans="1:41" s="12" customFormat="1" ht="15.75" customHeight="1">
      <c r="A78" s="75">
        <v>44166</v>
      </c>
      <c r="B78" s="76" t="s">
        <v>87</v>
      </c>
      <c r="C78" s="74">
        <v>132.42284091404355</v>
      </c>
      <c r="D78" s="59">
        <f t="shared" ca="1" si="7"/>
        <v>-9.9004848192370765E-2</v>
      </c>
      <c r="E78" s="59">
        <f t="shared" si="6"/>
        <v>-9.9004848192370765E-2</v>
      </c>
      <c r="F78" s="59">
        <f t="shared" si="4"/>
        <v>-4.3132994764103594E-2</v>
      </c>
      <c r="G78" s="59">
        <v>5.035959318158012E-2</v>
      </c>
      <c r="H78" s="511">
        <v>0.38</v>
      </c>
      <c r="I78" s="511">
        <v>0.37</v>
      </c>
      <c r="J78" s="58">
        <v>84.14</v>
      </c>
      <c r="K78" s="58">
        <v>81.234999999999999</v>
      </c>
      <c r="L78" s="71">
        <v>3518.1089257248846</v>
      </c>
      <c r="M78" s="63">
        <f t="shared" si="2"/>
        <v>0.11406464000000005</v>
      </c>
      <c r="N78" s="59">
        <f t="shared" si="5"/>
        <v>0.36127584401180601</v>
      </c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</row>
    <row r="79" spans="1:41" ht="15.75" customHeight="1">
      <c r="A79" s="77">
        <v>44256</v>
      </c>
      <c r="B79" s="78" t="s">
        <v>91</v>
      </c>
      <c r="C79" s="73">
        <v>134.57256815644325</v>
      </c>
      <c r="D79" s="51">
        <f t="shared" ca="1" si="7"/>
        <v>3.2326007794805101E-2</v>
      </c>
      <c r="E79" s="51">
        <f t="shared" si="6"/>
        <v>-8.053778101980924E-2</v>
      </c>
      <c r="F79" s="51">
        <f t="shared" si="4"/>
        <v>3.2326007794805101E-2</v>
      </c>
      <c r="G79" s="51">
        <v>3.3947009139098538E-2</v>
      </c>
      <c r="H79" s="510">
        <v>0.38</v>
      </c>
      <c r="I79" s="510">
        <v>0.38</v>
      </c>
      <c r="J79" s="73">
        <v>91.984999999999999</v>
      </c>
      <c r="K79" s="73">
        <v>89.642499999999998</v>
      </c>
      <c r="L79" s="53">
        <v>3972.514719404237</v>
      </c>
      <c r="M79" s="54">
        <f t="shared" ref="M79:M106" si="8">L79/L78-1</f>
        <v>0.12916194560000016</v>
      </c>
      <c r="N79" s="51">
        <f t="shared" si="5"/>
        <v>0.42602206138885834</v>
      </c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</row>
    <row r="80" spans="1:41">
      <c r="A80" s="77">
        <v>44348</v>
      </c>
      <c r="B80" s="78" t="s">
        <v>92</v>
      </c>
      <c r="C80" s="73">
        <v>149.14326115530662</v>
      </c>
      <c r="D80" s="51">
        <f t="shared" ca="1" si="7"/>
        <v>0.10837701619571138</v>
      </c>
      <c r="E80" s="51">
        <f t="shared" si="6"/>
        <v>1.3828488859898513E-2</v>
      </c>
      <c r="F80" s="51">
        <f t="shared" si="4"/>
        <v>0.18729960779663313</v>
      </c>
      <c r="G80" s="51">
        <v>1.6970045937680922E-3</v>
      </c>
      <c r="H80" s="510">
        <v>0.38</v>
      </c>
      <c r="I80" s="510">
        <v>0.38</v>
      </c>
      <c r="J80" s="73">
        <v>95.73</v>
      </c>
      <c r="K80" s="73">
        <v>94.642500000000013</v>
      </c>
      <c r="L80" s="53">
        <v>4408.5550009292792</v>
      </c>
      <c r="M80" s="54">
        <f t="shared" si="8"/>
        <v>0.10976429599999959</v>
      </c>
      <c r="N80" s="51">
        <f t="shared" si="5"/>
        <v>0.50246397418700073</v>
      </c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</row>
    <row r="81" spans="1:41" ht="15.75" customHeight="1">
      <c r="A81" s="77">
        <v>44440</v>
      </c>
      <c r="B81" s="78" t="s">
        <v>93</v>
      </c>
      <c r="C81" s="73">
        <v>141.56564762613968</v>
      </c>
      <c r="D81" s="51">
        <f t="shared" ca="1" si="7"/>
        <v>0.11160964801710049</v>
      </c>
      <c r="E81" s="51">
        <f t="shared" si="6"/>
        <v>7.0503624521409014E-2</v>
      </c>
      <c r="F81" s="51">
        <f t="shared" si="4"/>
        <v>0.11814535666569048</v>
      </c>
      <c r="G81" s="51">
        <v>2.1867212144086379E-2</v>
      </c>
      <c r="H81" s="510">
        <v>0.38</v>
      </c>
      <c r="I81" s="510">
        <v>0.38</v>
      </c>
      <c r="J81" s="73">
        <v>98.73</v>
      </c>
      <c r="K81" s="73">
        <v>97.70750000000001</v>
      </c>
      <c r="L81" s="53">
        <v>4816.298175051852</v>
      </c>
      <c r="M81" s="54">
        <f t="shared" si="8"/>
        <v>9.248907499999981E-2</v>
      </c>
      <c r="N81" s="51">
        <f t="shared" si="5"/>
        <v>0.5251567264695296</v>
      </c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</row>
    <row r="82" spans="1:41" s="12" customFormat="1" ht="15.75" customHeight="1">
      <c r="A82" s="75">
        <v>44531</v>
      </c>
      <c r="B82" s="76" t="s">
        <v>94</v>
      </c>
      <c r="C82" s="74">
        <v>143.49883821223372</v>
      </c>
      <c r="D82" s="59">
        <f t="shared" ca="1" si="7"/>
        <v>0.10441812002456641</v>
      </c>
      <c r="E82" s="59">
        <f t="shared" si="6"/>
        <v>0.10441812002456641</v>
      </c>
      <c r="F82" s="59">
        <f t="shared" si="4"/>
        <v>8.3641139411740006E-2</v>
      </c>
      <c r="G82" s="59">
        <v>2.3124401520736138E-2</v>
      </c>
      <c r="H82" s="511">
        <v>0.38</v>
      </c>
      <c r="I82" s="511">
        <v>0.38</v>
      </c>
      <c r="J82" s="58">
        <v>102.75</v>
      </c>
      <c r="K82" s="58">
        <v>101.24000000000001</v>
      </c>
      <c r="L82" s="71">
        <v>5305.7206763109043</v>
      </c>
      <c r="M82" s="63">
        <f t="shared" si="8"/>
        <v>0.10161798200000005</v>
      </c>
      <c r="N82" s="59">
        <f t="shared" si="5"/>
        <v>0.50811722670516613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</row>
    <row r="83" spans="1:41" ht="15.75" customHeight="1">
      <c r="A83" s="77">
        <v>44621</v>
      </c>
      <c r="B83" s="78" t="s">
        <v>95</v>
      </c>
      <c r="C83" s="73">
        <v>143.80610864386986</v>
      </c>
      <c r="D83" s="51">
        <f t="shared" ref="D83:D110" ca="1" si="9">AVERAGE(OFFSET($C$1,MATCH(EDATE(A83,0),$A$1:$A$304,0)-1,,IF(MONTH($A83)=3,-1,IF(MONTH($A83)=6,-2,IF(MONTH($A83)=9,-3,-4)))))/AVERAGE(OFFSET($C$1,MATCH(EDATE(A83,-12),$A$1:$A$304,0)-1,,IF(MONTH($A83)=3,-1,IF(MONTH($A83)=6,-2,IF(MONTH($A83)=9,-3,-4)))))-1</f>
        <v>6.8613838718545095E-2</v>
      </c>
      <c r="E83" s="51">
        <f t="shared" si="6"/>
        <v>0.113238207366128</v>
      </c>
      <c r="F83" s="51">
        <f t="shared" si="4"/>
        <v>6.8613838718545095E-2</v>
      </c>
      <c r="G83" s="51">
        <v>2.4591871737496218E-2</v>
      </c>
      <c r="H83" s="510">
        <v>0.44500000000000001</v>
      </c>
      <c r="I83" s="510">
        <v>0.42249999999999999</v>
      </c>
      <c r="J83" s="73">
        <v>110.98</v>
      </c>
      <c r="K83" s="73">
        <v>107.9975</v>
      </c>
      <c r="L83" s="53">
        <v>6160.7972855514827</v>
      </c>
      <c r="M83" s="54">
        <f t="shared" si="8"/>
        <v>0.16116125619999999</v>
      </c>
      <c r="N83" s="51">
        <f t="shared" si="5"/>
        <v>0.55085574773538548</v>
      </c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</row>
    <row r="84" spans="1:41">
      <c r="A84" s="77">
        <v>44713</v>
      </c>
      <c r="B84" s="78" t="s">
        <v>96</v>
      </c>
      <c r="C84" s="73">
        <v>161.26862985624788</v>
      </c>
      <c r="D84" s="51">
        <f t="shared" ca="1" si="9"/>
        <v>7.5282754720387812E-2</v>
      </c>
      <c r="E84" s="51">
        <f t="shared" si="6"/>
        <v>8.7320738436379219E-2</v>
      </c>
      <c r="F84" s="51">
        <f t="shared" ref="F84:F106" si="10">C84/C80-1</f>
        <v>8.1300144619439463E-2</v>
      </c>
      <c r="G84" s="51">
        <v>1.9900474844132265E-2</v>
      </c>
      <c r="H84" s="510">
        <v>0.52</v>
      </c>
      <c r="I84" s="510">
        <v>0.495</v>
      </c>
      <c r="J84" s="73">
        <v>125.215</v>
      </c>
      <c r="K84" s="73">
        <v>120.26335</v>
      </c>
      <c r="L84" s="53">
        <v>7229.3086604618766</v>
      </c>
      <c r="M84" s="54">
        <f t="shared" si="8"/>
        <v>0.17343719089999987</v>
      </c>
      <c r="N84" s="51">
        <f t="shared" si="5"/>
        <v>0.63983633161841258</v>
      </c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</row>
    <row r="85" spans="1:41" ht="15.75" customHeight="1">
      <c r="A85" s="77">
        <v>44805</v>
      </c>
      <c r="B85" s="78" t="s">
        <v>97</v>
      </c>
      <c r="C85" s="73">
        <v>151.02849201906804</v>
      </c>
      <c r="D85" s="51">
        <f t="shared" ca="1" si="9"/>
        <v>7.2473773847897105E-2</v>
      </c>
      <c r="E85" s="51">
        <f t="shared" si="6"/>
        <v>7.5125383717416394E-2</v>
      </c>
      <c r="F85" s="51">
        <f t="shared" si="10"/>
        <v>6.6844213632383243E-2</v>
      </c>
      <c r="G85" s="51">
        <v>-7.5424020712958617E-3</v>
      </c>
      <c r="H85" s="510">
        <v>0.75</v>
      </c>
      <c r="I85" s="510">
        <v>0.67500000000000004</v>
      </c>
      <c r="J85" s="73">
        <v>147.315</v>
      </c>
      <c r="K85" s="73">
        <v>139.27249999999998</v>
      </c>
      <c r="L85" s="53">
        <v>8818.7052074050007</v>
      </c>
      <c r="M85" s="54">
        <f t="shared" si="8"/>
        <v>0.2198545700000003</v>
      </c>
      <c r="N85" s="51">
        <f t="shared" si="5"/>
        <v>0.83101313226107698</v>
      </c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</row>
    <row r="86" spans="1:41" s="12" customFormat="1" ht="15.75" customHeight="1">
      <c r="A86" s="75">
        <v>44896</v>
      </c>
      <c r="B86" s="76" t="s">
        <v>98</v>
      </c>
      <c r="C86" s="74">
        <v>146.92189914306272</v>
      </c>
      <c r="D86" s="59">
        <f t="shared" ca="1" si="9"/>
        <v>6.0207453739123507E-2</v>
      </c>
      <c r="E86" s="59">
        <f t="shared" si="6"/>
        <v>6.0207453739123507E-2</v>
      </c>
      <c r="F86" s="59">
        <f t="shared" si="10"/>
        <v>2.3854276267841978E-2</v>
      </c>
      <c r="G86" s="59">
        <v>-2.015165865766877E-2</v>
      </c>
      <c r="H86" s="511">
        <v>0.75</v>
      </c>
      <c r="I86" s="511">
        <v>0.75</v>
      </c>
      <c r="J86" s="58">
        <v>177.12799999999999</v>
      </c>
      <c r="K86" s="58">
        <v>167.01400000000001</v>
      </c>
      <c r="L86" s="71">
        <v>10331.249288354726</v>
      </c>
      <c r="M86" s="63">
        <f t="shared" si="8"/>
        <v>0.17151543739999986</v>
      </c>
      <c r="N86" s="59">
        <f t="shared" ref="N86:N106" si="11">L86/L82-1</f>
        <v>0.94719057384266558</v>
      </c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</row>
    <row r="87" spans="1:41">
      <c r="A87" s="77">
        <v>44986</v>
      </c>
      <c r="B87" s="78" t="s">
        <v>99</v>
      </c>
      <c r="C87" s="73">
        <v>145.12203330954193</v>
      </c>
      <c r="D87" s="51">
        <f t="shared" ca="1" si="9"/>
        <v>9.1506868385604623E-3</v>
      </c>
      <c r="E87" s="51">
        <f t="shared" ref="E87:E106" si="12">AVERAGE(C84:C87)/AVERAGE(C80:C83)-1</f>
        <v>4.5547694806263417E-2</v>
      </c>
      <c r="F87" s="51">
        <f t="shared" si="10"/>
        <v>9.1506868385604623E-3</v>
      </c>
      <c r="G87" s="51">
        <v>1.1149503962555318E-2</v>
      </c>
      <c r="H87" s="510">
        <v>0.78</v>
      </c>
      <c r="I87" s="510">
        <v>0.76500000000000001</v>
      </c>
      <c r="J87" s="73">
        <v>208.98830000000001</v>
      </c>
      <c r="K87" s="73">
        <v>197.93164999999999</v>
      </c>
      <c r="L87" s="53">
        <v>12218.190575845765</v>
      </c>
      <c r="M87" s="54">
        <f t="shared" si="8"/>
        <v>0.18264405734725409</v>
      </c>
      <c r="N87" s="51">
        <f t="shared" si="11"/>
        <v>0.98321580950249632</v>
      </c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</row>
    <row r="88" spans="1:41">
      <c r="A88" s="77">
        <v>45078</v>
      </c>
      <c r="B88" s="78" t="s">
        <v>100</v>
      </c>
      <c r="C88" s="73">
        <v>152.15528569731543</v>
      </c>
      <c r="D88" s="51">
        <f t="shared" ca="1" si="9"/>
        <v>-2.5559046716210898E-2</v>
      </c>
      <c r="E88" s="51">
        <f t="shared" si="12"/>
        <v>8.6225175698171341E-3</v>
      </c>
      <c r="F88" s="51">
        <f t="shared" si="10"/>
        <v>-5.6510334136626095E-2</v>
      </c>
      <c r="G88" s="51">
        <v>-2.638594923415738E-2</v>
      </c>
      <c r="H88" s="510">
        <v>0.97</v>
      </c>
      <c r="I88" s="510">
        <v>0.94</v>
      </c>
      <c r="J88" s="73">
        <v>256.67</v>
      </c>
      <c r="K88" s="73">
        <v>239.62</v>
      </c>
      <c r="L88" s="53">
        <v>15134.246495812866</v>
      </c>
      <c r="M88" s="54">
        <f t="shared" si="8"/>
        <v>0.23866512000000006</v>
      </c>
      <c r="N88" s="51">
        <f t="shared" si="11"/>
        <v>1.093456955100593</v>
      </c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</row>
    <row r="89" spans="1:41" ht="15.75" customHeight="1">
      <c r="A89" s="77">
        <v>45170</v>
      </c>
      <c r="B89" s="78" t="s">
        <v>101</v>
      </c>
      <c r="C89" s="73">
        <v>150.17922815994228</v>
      </c>
      <c r="D89" s="51">
        <f t="shared" ca="1" si="9"/>
        <v>-1.8957733192425552E-2</v>
      </c>
      <c r="E89" s="51">
        <f t="shared" si="12"/>
        <v>-8.7118152087248824E-3</v>
      </c>
      <c r="F89" s="51">
        <f t="shared" si="10"/>
        <v>-5.6232029319245314E-3</v>
      </c>
      <c r="G89" s="51">
        <v>2.1655922657973559E-2</v>
      </c>
      <c r="H89" s="510">
        <v>1.18</v>
      </c>
      <c r="I89" s="510">
        <v>1.18</v>
      </c>
      <c r="J89" s="73">
        <v>350</v>
      </c>
      <c r="K89" s="73">
        <v>312.75</v>
      </c>
      <c r="L89" s="53">
        <v>20379.066898322868</v>
      </c>
      <c r="M89" s="54">
        <f t="shared" si="8"/>
        <v>0.34655312399999993</v>
      </c>
      <c r="N89" s="51">
        <f t="shared" si="11"/>
        <v>1.3108910456844298</v>
      </c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</row>
    <row r="90" spans="1:41" s="12" customFormat="1" ht="15.75" customHeight="1">
      <c r="A90" s="75">
        <v>45261</v>
      </c>
      <c r="B90" s="76" t="s">
        <v>102</v>
      </c>
      <c r="C90" s="74">
        <v>144.40759753971051</v>
      </c>
      <c r="D90" s="59">
        <f t="shared" ca="1" si="9"/>
        <v>-1.8508324789034081E-2</v>
      </c>
      <c r="E90" s="59">
        <f t="shared" si="12"/>
        <v>-1.8508324789034081E-2</v>
      </c>
      <c r="F90" s="59">
        <f t="shared" si="10"/>
        <v>-1.7113184746570309E-2</v>
      </c>
      <c r="G90" s="59">
        <v>-2.4997502727220455E-2</v>
      </c>
      <c r="H90" s="511">
        <v>1</v>
      </c>
      <c r="I90" s="511">
        <v>1.165</v>
      </c>
      <c r="J90" s="58">
        <v>809</v>
      </c>
      <c r="K90" s="58">
        <v>579.5</v>
      </c>
      <c r="L90" s="71">
        <v>31563.112710646081</v>
      </c>
      <c r="M90" s="63">
        <f t="shared" si="8"/>
        <v>0.54880068199999998</v>
      </c>
      <c r="N90" s="59">
        <f t="shared" si="11"/>
        <v>2.0551109386377586</v>
      </c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</row>
    <row r="91" spans="1:41">
      <c r="A91" s="77">
        <v>45352</v>
      </c>
      <c r="B91" s="78" t="s">
        <v>103</v>
      </c>
      <c r="C91" s="73">
        <v>137.7445269556697</v>
      </c>
      <c r="D91" s="51">
        <f t="shared" ca="1" si="9"/>
        <v>-5.0836569648498364E-2</v>
      </c>
      <c r="E91" s="51">
        <f t="shared" si="12"/>
        <v>-3.2852998870583905E-2</v>
      </c>
      <c r="F91" s="51">
        <f t="shared" si="10"/>
        <v>-5.0836569648498364E-2</v>
      </c>
      <c r="G91" s="51">
        <v>-1.7819597083878369E-2</v>
      </c>
      <c r="H91" s="510">
        <v>0.8</v>
      </c>
      <c r="I91" s="510">
        <v>0.9</v>
      </c>
      <c r="J91" s="73">
        <v>857.4</v>
      </c>
      <c r="K91" s="73">
        <v>841.82500000000005</v>
      </c>
      <c r="L91" s="53">
        <v>47863.7198387061</v>
      </c>
      <c r="M91" s="54">
        <f t="shared" si="8"/>
        <v>0.51644485376000016</v>
      </c>
      <c r="N91" s="51">
        <f t="shared" si="11"/>
        <v>2.9174147384252014</v>
      </c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</row>
    <row r="92" spans="1:41">
      <c r="A92" s="77">
        <v>45444</v>
      </c>
      <c r="B92" s="78" t="s">
        <v>104</v>
      </c>
      <c r="C92" s="73">
        <v>150.46104016786242</v>
      </c>
      <c r="D92" s="51">
        <f t="shared" ca="1" si="9"/>
        <v>-3.051612519122604E-2</v>
      </c>
      <c r="E92" s="51">
        <f t="shared" si="12"/>
        <v>-2.0891697636645334E-2</v>
      </c>
      <c r="F92" s="51">
        <f t="shared" si="10"/>
        <v>-1.1134976492524928E-2</v>
      </c>
      <c r="G92" s="51">
        <v>-4.3447217664788207E-3</v>
      </c>
      <c r="H92" s="510">
        <v>0.4</v>
      </c>
      <c r="I92" s="510">
        <v>0.5</v>
      </c>
      <c r="J92" s="73">
        <v>911.75</v>
      </c>
      <c r="K92" s="73">
        <v>894.25</v>
      </c>
      <c r="L92" s="53">
        <v>56801.665256352448</v>
      </c>
      <c r="M92" s="54">
        <f t="shared" si="8"/>
        <v>0.18673737536000012</v>
      </c>
      <c r="N92" s="51">
        <f t="shared" si="11"/>
        <v>2.7531875321356467</v>
      </c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</row>
    <row r="93" spans="1:41">
      <c r="A93" s="77">
        <v>45536</v>
      </c>
      <c r="B93" s="78" t="s">
        <v>105</v>
      </c>
      <c r="C93" s="73">
        <v>147.24321666576762</v>
      </c>
      <c r="D93" s="51">
        <f t="shared" ca="1" si="9"/>
        <v>-2.6835596559108721E-2</v>
      </c>
      <c r="E93" s="51">
        <f t="shared" si="12"/>
        <v>-2.4432354623574959E-2</v>
      </c>
      <c r="F93" s="51">
        <f t="shared" si="10"/>
        <v>-1.9550050497315064E-2</v>
      </c>
      <c r="G93" s="51">
        <v>3.5717339158124695E-2</v>
      </c>
      <c r="H93" s="510">
        <v>0.4</v>
      </c>
      <c r="I93" s="510">
        <v>0.4</v>
      </c>
      <c r="J93" s="73">
        <v>970.72</v>
      </c>
      <c r="K93" s="73">
        <v>951.73500000000001</v>
      </c>
      <c r="L93" s="53">
        <v>63666.290369840412</v>
      </c>
      <c r="M93" s="54">
        <f t="shared" si="8"/>
        <v>0.12085253280000008</v>
      </c>
      <c r="N93" s="51">
        <f t="shared" si="11"/>
        <v>2.1241023294879091</v>
      </c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</row>
    <row r="94" spans="1:41">
      <c r="A94" s="75">
        <v>45627</v>
      </c>
      <c r="B94" s="76" t="s">
        <v>106</v>
      </c>
      <c r="C94" s="74">
        <v>148.32009548265819</v>
      </c>
      <c r="D94" s="59">
        <f t="shared" ca="1" si="9"/>
        <v>-1.3677573657661757E-2</v>
      </c>
      <c r="E94" s="59">
        <f t="shared" si="12"/>
        <v>-1.3677573657661757E-2</v>
      </c>
      <c r="F94" s="59">
        <f t="shared" si="10"/>
        <v>2.7093435592069781E-2</v>
      </c>
      <c r="G94" s="59">
        <v>1.9079844000188473E-2</v>
      </c>
      <c r="H94" s="511">
        <v>0.32</v>
      </c>
      <c r="I94" s="511">
        <v>0.36</v>
      </c>
      <c r="J94" s="58">
        <v>1032.5</v>
      </c>
      <c r="K94" s="58">
        <v>1011.625</v>
      </c>
      <c r="L94" s="71">
        <v>68735.438888992998</v>
      </c>
      <c r="M94" s="63">
        <f t="shared" si="8"/>
        <v>7.962060439999985E-2</v>
      </c>
      <c r="N94" s="59">
        <f t="shared" si="11"/>
        <v>1.1777142045248561</v>
      </c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</row>
    <row r="95" spans="1:41">
      <c r="A95" s="77">
        <v>45717</v>
      </c>
      <c r="B95" s="78" t="s">
        <v>107</v>
      </c>
      <c r="C95" s="73">
        <v>146.17046254240884</v>
      </c>
      <c r="D95" s="51">
        <f t="shared" ca="1" si="9"/>
        <v>6.1170746838100198E-2</v>
      </c>
      <c r="E95" s="51">
        <f t="shared" si="12"/>
        <v>1.3187943060228857E-2</v>
      </c>
      <c r="F95" s="51">
        <f t="shared" si="10"/>
        <v>6.1170746838100198E-2</v>
      </c>
      <c r="G95" s="51">
        <v>7.724680775719861E-3</v>
      </c>
      <c r="H95" s="510">
        <v>0.28999999999999998</v>
      </c>
      <c r="I95" s="510">
        <v>0.28999999999999998</v>
      </c>
      <c r="J95" s="73">
        <v>1074</v>
      </c>
      <c r="K95" s="73">
        <v>1063.75</v>
      </c>
      <c r="L95" s="53">
        <v>74625.457239463285</v>
      </c>
      <c r="M95" s="54">
        <f t="shared" si="8"/>
        <v>8.5691143399587499E-2</v>
      </c>
      <c r="N95" s="51">
        <f t="shared" si="11"/>
        <v>0.55912364293749883</v>
      </c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</row>
    <row r="96" spans="1:41">
      <c r="A96" s="77">
        <v>45809</v>
      </c>
      <c r="B96" s="78" t="s">
        <v>108</v>
      </c>
      <c r="C96" s="73">
        <v>160.26761546320884</v>
      </c>
      <c r="D96" s="51">
        <f t="shared" ca="1" si="9"/>
        <v>6.326217450987226E-2</v>
      </c>
      <c r="E96" s="51">
        <f t="shared" si="12"/>
        <v>3.2960274649100452E-2</v>
      </c>
      <c r="F96" s="51">
        <f t="shared" si="10"/>
        <v>6.5176841024132681E-2</v>
      </c>
      <c r="G96" s="51">
        <v>3.0388876311857604E-3</v>
      </c>
      <c r="H96" s="510">
        <v>0.35</v>
      </c>
      <c r="I96" s="510">
        <v>0.32</v>
      </c>
      <c r="J96" s="73">
        <v>1194</v>
      </c>
      <c r="K96" s="73">
        <v>1183</v>
      </c>
      <c r="L96" s="53">
        <v>79112.394933962045</v>
      </c>
      <c r="M96" s="54">
        <f t="shared" si="8"/>
        <v>6.0126099865636551E-2</v>
      </c>
      <c r="N96" s="51">
        <f t="shared" si="11"/>
        <v>0.39278302100684392</v>
      </c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</row>
    <row r="97" spans="1:41">
      <c r="A97" s="542">
        <v>45901</v>
      </c>
      <c r="B97" s="543" t="s">
        <v>109</v>
      </c>
      <c r="C97" s="220">
        <v>151.95052122912102</v>
      </c>
      <c r="D97" s="544">
        <f t="shared" ca="1" si="9"/>
        <v>5.268085777118392E-2</v>
      </c>
      <c r="E97" s="544">
        <f t="shared" si="12"/>
        <v>4.6308558900122865E-2</v>
      </c>
      <c r="F97" s="544">
        <f t="shared" si="10"/>
        <v>3.1969585220612773E-2</v>
      </c>
      <c r="G97" s="544">
        <v>1.1925565407115979E-3</v>
      </c>
      <c r="H97" s="545">
        <v>0.40250000000000002</v>
      </c>
      <c r="I97" s="544">
        <v>0.40125</v>
      </c>
      <c r="J97" s="220">
        <v>1366.6</v>
      </c>
      <c r="K97" s="220">
        <v>1359.1999999999998</v>
      </c>
      <c r="L97" s="546">
        <v>83834.035246492291</v>
      </c>
      <c r="M97" s="225">
        <f t="shared" si="8"/>
        <v>5.9682687099430698E-2</v>
      </c>
      <c r="N97" s="544">
        <f t="shared" si="11"/>
        <v>0.31677273419727325</v>
      </c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</row>
    <row r="98" spans="1:41" ht="16" thickBot="1">
      <c r="A98" s="547">
        <v>45992</v>
      </c>
      <c r="B98" s="548" t="s">
        <v>110</v>
      </c>
      <c r="C98" s="549">
        <v>151.55206696736866</v>
      </c>
      <c r="D98" s="550">
        <f t="shared" ca="1" si="9"/>
        <v>4.4832446297564665E-2</v>
      </c>
      <c r="E98" s="550">
        <f t="shared" si="12"/>
        <v>4.4832446297564665E-2</v>
      </c>
      <c r="F98" s="551">
        <f t="shared" si="10"/>
        <v>2.1790516478519706E-2</v>
      </c>
      <c r="G98" s="550">
        <v>1.1613384209311572E-2</v>
      </c>
      <c r="H98" s="552">
        <v>0.27</v>
      </c>
      <c r="I98" s="551">
        <v>0.32899999999999996</v>
      </c>
      <c r="J98" s="549">
        <v>1459</v>
      </c>
      <c r="K98" s="549">
        <v>1451</v>
      </c>
      <c r="L98" s="553">
        <v>90402.914590896296</v>
      </c>
      <c r="M98" s="554">
        <f t="shared" si="8"/>
        <v>7.835575760000002E-2</v>
      </c>
      <c r="N98" s="550">
        <f t="shared" si="11"/>
        <v>0.31523004802364096</v>
      </c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</row>
    <row r="99" spans="1:41" s="589" customFormat="1" ht="16" thickTop="1">
      <c r="A99" s="585">
        <v>46082</v>
      </c>
      <c r="B99" s="586" t="s">
        <v>112</v>
      </c>
      <c r="C99" s="185">
        <v>149.57277193917153</v>
      </c>
      <c r="D99" s="103">
        <f t="shared" ca="1" si="9"/>
        <v>2.3276312721358217E-2</v>
      </c>
      <c r="E99" s="103">
        <f t="shared" si="12"/>
        <v>3.5711492585795535E-2</v>
      </c>
      <c r="F99" s="103">
        <f t="shared" si="10"/>
        <v>2.3276312721358217E-2</v>
      </c>
      <c r="G99" s="103">
        <v>7.4514740656150824E-3</v>
      </c>
      <c r="H99" s="587">
        <v>0.26300000000000001</v>
      </c>
      <c r="I99" s="103">
        <v>0.28649999999999998</v>
      </c>
      <c r="J99" s="185">
        <v>1382</v>
      </c>
      <c r="K99" s="185">
        <v>1414.5</v>
      </c>
      <c r="L99" s="100">
        <v>98976.871112942754</v>
      </c>
      <c r="M99" s="101">
        <f t="shared" si="8"/>
        <v>9.4841594000000029E-2</v>
      </c>
      <c r="N99" s="103">
        <f t="shared" si="11"/>
        <v>0.32631510444671696</v>
      </c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  <c r="AG99" s="588"/>
      <c r="AH99" s="588"/>
      <c r="AI99" s="588"/>
      <c r="AJ99" s="588"/>
      <c r="AK99" s="588"/>
      <c r="AL99" s="588"/>
      <c r="AM99" s="588"/>
      <c r="AN99" s="588"/>
      <c r="AO99" s="588"/>
    </row>
    <row r="100" spans="1:41">
      <c r="A100" s="84">
        <v>46174</v>
      </c>
      <c r="B100" s="85" t="s">
        <v>113</v>
      </c>
      <c r="C100" s="86">
        <v>165.9847287411105</v>
      </c>
      <c r="D100" s="87">
        <f t="shared" ca="1" si="9"/>
        <v>2.9759430466396397E-2</v>
      </c>
      <c r="E100" s="87">
        <f t="shared" si="12"/>
        <v>2.833664340602815E-2</v>
      </c>
      <c r="F100" s="87">
        <f t="shared" si="10"/>
        <v>3.5672292629911118E-2</v>
      </c>
      <c r="G100" s="87">
        <v>1.4999999999999902E-2</v>
      </c>
      <c r="H100" s="515">
        <v>0.22742857142857142</v>
      </c>
      <c r="I100" s="87">
        <v>0.2292142857142857</v>
      </c>
      <c r="J100" s="86">
        <v>1430</v>
      </c>
      <c r="K100" s="86">
        <v>1405.5</v>
      </c>
      <c r="L100" s="88">
        <v>105963.64448573053</v>
      </c>
      <c r="M100" s="89">
        <f t="shared" si="8"/>
        <v>7.0589959999999952E-2</v>
      </c>
      <c r="N100" s="87">
        <f t="shared" si="11"/>
        <v>0.3394063543921555</v>
      </c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</row>
    <row r="101" spans="1:41">
      <c r="A101" s="84">
        <v>46266</v>
      </c>
      <c r="B101" s="85" t="s">
        <v>114</v>
      </c>
      <c r="C101" s="86">
        <v>158.44096243910178</v>
      </c>
      <c r="D101" s="87">
        <f t="shared" ca="1" si="9"/>
        <v>3.4053778629540954E-2</v>
      </c>
      <c r="E101" s="87">
        <f t="shared" si="12"/>
        <v>3.1055818934871304E-2</v>
      </c>
      <c r="F101" s="87">
        <f t="shared" si="10"/>
        <v>4.271417536103117E-2</v>
      </c>
      <c r="G101" s="87">
        <v>8.0000000000000071E-3</v>
      </c>
      <c r="H101" s="515">
        <v>0.23600000000000002</v>
      </c>
      <c r="I101" s="87">
        <v>0.22800000000000001</v>
      </c>
      <c r="J101" s="86">
        <v>1510</v>
      </c>
      <c r="K101" s="86">
        <v>1480</v>
      </c>
      <c r="L101" s="88">
        <v>111810.95659472594</v>
      </c>
      <c r="M101" s="89">
        <f t="shared" si="8"/>
        <v>5.5182247999999934E-2</v>
      </c>
      <c r="N101" s="87">
        <f t="shared" si="11"/>
        <v>0.33371793766069779</v>
      </c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</row>
    <row r="102" spans="1:41" ht="16" thickBot="1">
      <c r="A102" s="90">
        <v>46357</v>
      </c>
      <c r="B102" s="91" t="s">
        <v>115</v>
      </c>
      <c r="C102" s="79">
        <v>157.46103692064071</v>
      </c>
      <c r="D102" s="80">
        <f t="shared" ca="1" si="9"/>
        <v>3.5280208437170613E-2</v>
      </c>
      <c r="E102" s="80">
        <f t="shared" si="12"/>
        <v>3.5280208437170613E-2</v>
      </c>
      <c r="F102" s="81">
        <f t="shared" si="10"/>
        <v>3.8989702163180207E-2</v>
      </c>
      <c r="G102" s="80">
        <v>8.0000000000000071E-3</v>
      </c>
      <c r="H102" s="516">
        <v>0.26</v>
      </c>
      <c r="I102" s="81">
        <v>0.252</v>
      </c>
      <c r="J102" s="79">
        <v>1600</v>
      </c>
      <c r="K102" s="79">
        <v>1570</v>
      </c>
      <c r="L102" s="82">
        <v>117552.98238641162</v>
      </c>
      <c r="M102" s="83">
        <f t="shared" si="8"/>
        <v>5.1354768499999759E-2</v>
      </c>
      <c r="N102" s="80">
        <f t="shared" si="11"/>
        <v>0.30032292563108776</v>
      </c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</row>
    <row r="103" spans="1:41" ht="16" thickTop="1">
      <c r="A103" s="84">
        <v>46447</v>
      </c>
      <c r="B103" s="85" t="s">
        <v>121</v>
      </c>
      <c r="C103" s="86">
        <v>155.25780000209818</v>
      </c>
      <c r="D103" s="87">
        <f t="shared" ca="1" si="9"/>
        <v>3.8008442239999773E-2</v>
      </c>
      <c r="E103" s="87">
        <f t="shared" si="12"/>
        <v>3.8806269006083083E-2</v>
      </c>
      <c r="F103" s="87">
        <f t="shared" si="10"/>
        <v>3.8008442239999773E-2</v>
      </c>
      <c r="G103" s="87">
        <v>6.4999999999999503E-3</v>
      </c>
      <c r="H103" s="515">
        <v>0.25750000000000006</v>
      </c>
      <c r="I103" s="87">
        <v>0.25833333333333336</v>
      </c>
      <c r="J103" s="86">
        <v>1725.0000000000002</v>
      </c>
      <c r="K103" s="86">
        <v>1683.3333333333335</v>
      </c>
      <c r="L103" s="88">
        <v>124290.09419213991</v>
      </c>
      <c r="M103" s="89">
        <f t="shared" si="8"/>
        <v>5.7311279296875295E-2</v>
      </c>
      <c r="N103" s="87">
        <f t="shared" si="11"/>
        <v>0.2557488713733147</v>
      </c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</row>
    <row r="104" spans="1:41">
      <c r="A104" s="84">
        <v>46539</v>
      </c>
      <c r="B104" s="85" t="s">
        <v>122</v>
      </c>
      <c r="C104" s="86">
        <v>170.93557099921418</v>
      </c>
      <c r="D104" s="87">
        <f t="shared" ca="1" si="9"/>
        <v>3.3705015086319845E-2</v>
      </c>
      <c r="E104" s="87">
        <f t="shared" si="12"/>
        <v>3.7210089776710698E-2</v>
      </c>
      <c r="F104" s="87">
        <f t="shared" si="10"/>
        <v>2.9827094912000085E-2</v>
      </c>
      <c r="G104" s="87">
        <v>6.9999999999996732E-3</v>
      </c>
      <c r="H104" s="515">
        <v>0.25500000000000006</v>
      </c>
      <c r="I104" s="87">
        <v>0.25583333333333341</v>
      </c>
      <c r="J104" s="86">
        <v>1850.0000000000005</v>
      </c>
      <c r="K104" s="86">
        <v>1808.3333333333337</v>
      </c>
      <c r="L104" s="88">
        <v>131413.31849422056</v>
      </c>
      <c r="M104" s="89">
        <f t="shared" si="8"/>
        <v>5.7311279296875073E-2</v>
      </c>
      <c r="N104" s="87">
        <f t="shared" si="11"/>
        <v>0.24017363815678472</v>
      </c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</row>
    <row r="105" spans="1:41">
      <c r="A105" s="84">
        <v>46631</v>
      </c>
      <c r="B105" s="85" t="s">
        <v>123</v>
      </c>
      <c r="C105" s="86">
        <v>162.84305242073788</v>
      </c>
      <c r="D105" s="87">
        <f t="shared" ca="1" si="9"/>
        <v>3.1725757513434871E-2</v>
      </c>
      <c r="E105" s="87">
        <f t="shared" si="12"/>
        <v>3.348559268750595E-2</v>
      </c>
      <c r="F105" s="87">
        <f t="shared" si="10"/>
        <v>2.7783787183999653E-2</v>
      </c>
      <c r="G105" s="87">
        <v>6.0000000000002274E-3</v>
      </c>
      <c r="H105" s="515">
        <v>0.25250000000000011</v>
      </c>
      <c r="I105" s="87">
        <v>0.25333333333333341</v>
      </c>
      <c r="J105" s="86">
        <v>1975.0000000000007</v>
      </c>
      <c r="K105" s="86">
        <v>1933.3333333333339</v>
      </c>
      <c r="L105" s="88">
        <v>138944.78389377205</v>
      </c>
      <c r="M105" s="89">
        <f t="shared" si="8"/>
        <v>5.7311279296875295E-2</v>
      </c>
      <c r="N105" s="87">
        <f t="shared" si="11"/>
        <v>0.24267592484157308</v>
      </c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</row>
    <row r="106" spans="1:41" ht="16" thickBot="1">
      <c r="A106" s="90">
        <v>46722</v>
      </c>
      <c r="B106" s="91" t="s">
        <v>124</v>
      </c>
      <c r="C106" s="79">
        <v>161.51479788231848</v>
      </c>
      <c r="D106" s="80">
        <f t="shared" ca="1" si="9"/>
        <v>3.0234276724214526E-2</v>
      </c>
      <c r="E106" s="80">
        <f t="shared" si="12"/>
        <v>3.0234276724214526E-2</v>
      </c>
      <c r="F106" s="81">
        <f t="shared" si="10"/>
        <v>2.5744533637999778E-2</v>
      </c>
      <c r="G106" s="80">
        <v>5.9999999999997833E-3</v>
      </c>
      <c r="H106" s="516">
        <v>0.25</v>
      </c>
      <c r="I106" s="81">
        <v>0.25083333333333341</v>
      </c>
      <c r="J106" s="79">
        <v>2100</v>
      </c>
      <c r="K106" s="79">
        <v>2058.3333333333339</v>
      </c>
      <c r="L106" s="82">
        <v>146907.887210352</v>
      </c>
      <c r="M106" s="83">
        <f t="shared" si="8"/>
        <v>5.7311279296875295E-2</v>
      </c>
      <c r="N106" s="80">
        <f t="shared" si="11"/>
        <v>0.24971637663302371</v>
      </c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</row>
    <row r="107" spans="1:41" ht="16" thickTop="1">
      <c r="A107" s="84">
        <v>46813</v>
      </c>
      <c r="B107" s="85" t="s">
        <v>125</v>
      </c>
      <c r="C107" s="86">
        <v>159.49217920920867</v>
      </c>
      <c r="D107" s="87">
        <f t="shared" ca="1" si="9"/>
        <v>2.7273214015999692E-2</v>
      </c>
      <c r="E107" s="87">
        <f t="shared" ref="E107:E110" si="13">AVERAGE(C104:C107)/AVERAGE(C100:C103)-1</f>
        <v>2.7687709193788379E-2</v>
      </c>
      <c r="F107" s="87">
        <f t="shared" ref="F107:F110" si="14">C107/C103-1</f>
        <v>2.7273214015999692E-2</v>
      </c>
      <c r="G107" s="87">
        <v>8.0000000000000071E-3</v>
      </c>
      <c r="H107" s="515">
        <v>0.23749999999999996</v>
      </c>
      <c r="I107" s="87">
        <v>0.24166666666666664</v>
      </c>
      <c r="J107" s="86">
        <v>2175.1162452775361</v>
      </c>
      <c r="K107" s="86">
        <v>2150.0774968516907</v>
      </c>
      <c r="L107" s="88">
        <v>153754.65439716837</v>
      </c>
      <c r="M107" s="89">
        <f t="shared" ref="M107:M110" si="15">L107/L106-1</f>
        <v>4.6605851577000257E-2</v>
      </c>
      <c r="N107" s="87">
        <f t="shared" ref="N107:N110" si="16">L107/L103-1</f>
        <v>0.23706281982117772</v>
      </c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</row>
    <row r="108" spans="1:41">
      <c r="A108" s="84">
        <v>46905</v>
      </c>
      <c r="B108" s="85" t="s">
        <v>126</v>
      </c>
      <c r="C108" s="86">
        <v>175.77191030516687</v>
      </c>
      <c r="D108" s="87">
        <f t="shared" ca="1" si="9"/>
        <v>2.7807795373703925E-2</v>
      </c>
      <c r="E108" s="87">
        <f t="shared" si="13"/>
        <v>2.7295897565063676E-2</v>
      </c>
      <c r="F108" s="87">
        <f t="shared" si="14"/>
        <v>2.82933463039996E-2</v>
      </c>
      <c r="G108" s="87">
        <v>8.0000000000000071E-3</v>
      </c>
      <c r="H108" s="515">
        <v>0.22499999999999992</v>
      </c>
      <c r="I108" s="87">
        <v>0.2291666666666666</v>
      </c>
      <c r="J108" s="86">
        <v>2250.2324905550722</v>
      </c>
      <c r="K108" s="86">
        <v>2225.1937421292268</v>
      </c>
      <c r="L108" s="88">
        <v>160920.52099927579</v>
      </c>
      <c r="M108" s="89">
        <f t="shared" si="15"/>
        <v>4.6605851577000479E-2</v>
      </c>
      <c r="N108" s="87">
        <f t="shared" si="16"/>
        <v>0.22453738207937368</v>
      </c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</row>
    <row r="109" spans="1:41">
      <c r="A109" s="84">
        <v>46997</v>
      </c>
      <c r="B109" s="85" t="s">
        <v>127</v>
      </c>
      <c r="C109" s="86">
        <v>167.78333073006647</v>
      </c>
      <c r="D109" s="87">
        <f t="shared" ca="1" si="9"/>
        <v>2.8650211214022336E-2</v>
      </c>
      <c r="E109" s="87">
        <f t="shared" si="13"/>
        <v>2.7942503864584189E-2</v>
      </c>
      <c r="F109" s="87">
        <f t="shared" si="14"/>
        <v>3.0337667071999919E-2</v>
      </c>
      <c r="G109" s="87">
        <v>8.0000000000000071E-3</v>
      </c>
      <c r="H109" s="515">
        <v>0.21249999999999988</v>
      </c>
      <c r="I109" s="87">
        <v>0.21666666666666656</v>
      </c>
      <c r="J109" s="86">
        <v>2325.3487358326083</v>
      </c>
      <c r="K109" s="86">
        <v>2300.309987406763</v>
      </c>
      <c r="L109" s="88">
        <v>168420.35891666159</v>
      </c>
      <c r="M109" s="89">
        <f t="shared" si="15"/>
        <v>4.6605851577000257E-2</v>
      </c>
      <c r="N109" s="87">
        <f t="shared" si="16"/>
        <v>0.21213876618372796</v>
      </c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</row>
    <row r="110" spans="1:41" ht="16" thickBot="1">
      <c r="A110" s="90">
        <v>47088</v>
      </c>
      <c r="B110" s="91" t="s">
        <v>128</v>
      </c>
      <c r="C110" s="79">
        <v>166.74562454081016</v>
      </c>
      <c r="D110" s="80">
        <f t="shared" ca="1" si="9"/>
        <v>2.9577722477106771E-2</v>
      </c>
      <c r="E110" s="80">
        <f t="shared" si="13"/>
        <v>2.9577722477106771E-2</v>
      </c>
      <c r="F110" s="81">
        <f t="shared" si="14"/>
        <v>3.2386052095999984E-2</v>
      </c>
      <c r="G110" s="80">
        <v>7.9999999999997851E-3</v>
      </c>
      <c r="H110" s="516">
        <v>0.2</v>
      </c>
      <c r="I110" s="81">
        <v>0.20416666666666661</v>
      </c>
      <c r="J110" s="79">
        <v>2400.4649811101426</v>
      </c>
      <c r="K110" s="79">
        <v>2375.4262326842982</v>
      </c>
      <c r="L110" s="82">
        <v>176269.73316687663</v>
      </c>
      <c r="M110" s="83">
        <f t="shared" si="15"/>
        <v>4.6605851577000257E-2</v>
      </c>
      <c r="N110" s="80">
        <f t="shared" si="16"/>
        <v>0.19986568804493454</v>
      </c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</row>
    <row r="111" spans="1:41" ht="16" thickTop="1">
      <c r="A111" s="84">
        <v>47178</v>
      </c>
      <c r="B111" s="85" t="s">
        <v>271</v>
      </c>
      <c r="C111" s="86">
        <v>164.3307998426454</v>
      </c>
      <c r="D111" s="87">
        <f t="shared" ref="D111:D114" ca="1" si="17">AVERAGE(OFFSET($C$1,MATCH(EDATE(A111,0),$A$1:$A$304,0)-1,,IF(MONTH($A111)=3,-1,IF(MONTH($A111)=6,-2,IF(MONTH($A111)=9,-3,-4)))))/AVERAGE(OFFSET($C$1,MATCH(EDATE(A111,-12),$A$1:$A$304,0)-1,,IF(MONTH($A111)=3,-1,IF(MONTH($A111)=6,-2,IF(MONTH($A111)=9,-3,-4)))))-1</f>
        <v>3.0337667071999919E-2</v>
      </c>
      <c r="E111" s="87">
        <f t="shared" ref="E111:E114" si="18">AVERAGE(C108:C111)/AVERAGE(C104:C107)-1</f>
        <v>3.0309256788339844E-2</v>
      </c>
      <c r="F111" s="87">
        <f t="shared" ref="F111:F114" si="19">C111/C107-1</f>
        <v>3.0337667071999919E-2</v>
      </c>
      <c r="G111" s="87">
        <v>6.0000000000002274E-3</v>
      </c>
      <c r="H111" s="515">
        <v>0.2</v>
      </c>
      <c r="I111" s="87">
        <v>0.2</v>
      </c>
      <c r="J111" s="86">
        <v>2400.4649811101426</v>
      </c>
      <c r="K111" s="86">
        <v>2400.4649811101426</v>
      </c>
      <c r="L111" s="88">
        <v>136188.04020837863</v>
      </c>
      <c r="M111" s="89">
        <f t="shared" ref="M111:M114" si="20">L111/L110-1</f>
        <v>-0.22738840207213673</v>
      </c>
      <c r="N111" s="87">
        <f t="shared" ref="N111:N114" si="21">L111/L107-1</f>
        <v>-0.11425094256602386</v>
      </c>
    </row>
    <row r="112" spans="1:41">
      <c r="A112" s="84">
        <v>47270</v>
      </c>
      <c r="B112" s="85" t="s">
        <v>272</v>
      </c>
      <c r="C112" s="86">
        <v>180.92475291728053</v>
      </c>
      <c r="D112" s="87">
        <f t="shared" ca="1" si="17"/>
        <v>2.9801769882431772E-2</v>
      </c>
      <c r="E112" s="87">
        <f t="shared" si="18"/>
        <v>3.0566855036615825E-2</v>
      </c>
      <c r="F112" s="87">
        <f t="shared" si="19"/>
        <v>2.9315506687999981E-2</v>
      </c>
      <c r="G112" s="87">
        <v>6.9999999999998952E-3</v>
      </c>
      <c r="H112" s="515">
        <v>0.2</v>
      </c>
      <c r="I112" s="87">
        <v>0.2</v>
      </c>
      <c r="J112" s="86">
        <v>2400.4649811101426</v>
      </c>
      <c r="K112" s="86">
        <v>2400.4649811101426</v>
      </c>
      <c r="L112" s="88">
        <v>136188.04020837863</v>
      </c>
      <c r="M112" s="89">
        <f t="shared" si="20"/>
        <v>0</v>
      </c>
      <c r="N112" s="87">
        <f t="shared" si="21"/>
        <v>-0.1536937653278444</v>
      </c>
    </row>
    <row r="113" spans="1:14">
      <c r="A113" s="84">
        <v>47362</v>
      </c>
      <c r="B113" s="85" t="s">
        <v>273</v>
      </c>
      <c r="C113" s="86">
        <v>172.53065275080172</v>
      </c>
      <c r="D113" s="87">
        <f t="shared" ca="1" si="17"/>
        <v>2.9298997814408256E-2</v>
      </c>
      <c r="E113" s="87">
        <f t="shared" si="18"/>
        <v>3.0049273612133387E-2</v>
      </c>
      <c r="F113" s="87">
        <f t="shared" si="19"/>
        <v>2.8294360351999837E-2</v>
      </c>
      <c r="G113" s="87">
        <v>6.9999999999996732E-3</v>
      </c>
      <c r="H113" s="515">
        <v>0.2</v>
      </c>
      <c r="I113" s="87">
        <v>0.2</v>
      </c>
      <c r="J113" s="86">
        <v>2400.4649811101426</v>
      </c>
      <c r="K113" s="86">
        <v>2400.4649811101426</v>
      </c>
      <c r="L113" s="88">
        <v>136188.04020837863</v>
      </c>
      <c r="M113" s="89">
        <f t="shared" si="20"/>
        <v>0</v>
      </c>
      <c r="N113" s="87">
        <f t="shared" si="21"/>
        <v>-0.19138018061244177</v>
      </c>
    </row>
    <row r="114" spans="1:14" ht="16" thickBot="1">
      <c r="A114" s="90">
        <v>47453</v>
      </c>
      <c r="B114" s="91" t="s">
        <v>274</v>
      </c>
      <c r="C114" s="79">
        <v>171.46358532868709</v>
      </c>
      <c r="D114" s="80">
        <f t="shared" ca="1" si="17"/>
        <v>2.9048892349129662E-2</v>
      </c>
      <c r="E114" s="80">
        <f t="shared" si="18"/>
        <v>2.9048892349129662E-2</v>
      </c>
      <c r="F114" s="81">
        <f t="shared" si="19"/>
        <v>2.8294360351999837E-2</v>
      </c>
      <c r="G114" s="80">
        <v>8.0000000000000071E-3</v>
      </c>
      <c r="H114" s="516">
        <v>0.2</v>
      </c>
      <c r="I114" s="81">
        <v>0.2</v>
      </c>
      <c r="J114" s="79">
        <v>2400.4649811101426</v>
      </c>
      <c r="K114" s="79">
        <v>2400.4649811101426</v>
      </c>
      <c r="L114" s="82">
        <v>136188.04020837863</v>
      </c>
      <c r="M114" s="83">
        <f t="shared" si="20"/>
        <v>0</v>
      </c>
      <c r="N114" s="80">
        <f t="shared" si="21"/>
        <v>-0.22738840207213673</v>
      </c>
    </row>
    <row r="115" spans="1:14" ht="16" thickTop="1"/>
    <row r="116" spans="1:14">
      <c r="A116" s="20" t="s">
        <v>88</v>
      </c>
      <c r="B116" s="21"/>
      <c r="C116" s="22"/>
      <c r="D116" s="23"/>
      <c r="E116" s="23"/>
      <c r="F116" s="23"/>
      <c r="G116" s="23"/>
      <c r="H116" s="24"/>
      <c r="I116" s="23"/>
      <c r="J116" s="24"/>
      <c r="K116" s="23"/>
      <c r="L116" s="22"/>
      <c r="M116" s="23"/>
      <c r="N116" s="23"/>
    </row>
    <row r="117" spans="1:14">
      <c r="A117" s="602" t="s">
        <v>118</v>
      </c>
      <c r="B117" s="602"/>
      <c r="C117" s="602"/>
      <c r="D117" s="602"/>
      <c r="E117" s="602"/>
      <c r="F117" s="602"/>
      <c r="G117" s="602"/>
      <c r="H117" s="602"/>
      <c r="I117" s="602"/>
      <c r="J117" s="602"/>
      <c r="K117" s="602"/>
      <c r="L117" s="602"/>
      <c r="M117" s="602"/>
      <c r="N117" s="602"/>
    </row>
  </sheetData>
  <mergeCells count="5">
    <mergeCell ref="A117:N117"/>
    <mergeCell ref="C1:G1"/>
    <mergeCell ref="H1:I1"/>
    <mergeCell ref="J1:K1"/>
    <mergeCell ref="L1:N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8A36-A3BD-4D57-BED3-B4B38F4289CE}">
  <sheetPr codeName="Sheet5"/>
  <dimension ref="A1:AD8"/>
  <sheetViews>
    <sheetView showGridLines="0" topLeftCell="B1" zoomScaleNormal="100" workbookViewId="0">
      <pane xSplit="2" ySplit="2" topLeftCell="U3" activePane="bottomRight" state="frozen"/>
      <selection activeCell="L23" sqref="L23"/>
      <selection pane="topRight" activeCell="L23" sqref="L23"/>
      <selection pane="bottomLeft" activeCell="L23" sqref="L23"/>
      <selection pane="bottomRight" activeCell="W5" sqref="W5"/>
    </sheetView>
  </sheetViews>
  <sheetFormatPr defaultColWidth="9.1796875" defaultRowHeight="13" customHeight="1" outlineLevelCol="1"/>
  <cols>
    <col min="1" max="1" width="9.1796875" style="249" hidden="1" customWidth="1"/>
    <col min="2" max="2" width="7.453125" style="249" bestFit="1" customWidth="1"/>
    <col min="3" max="3" width="40.1796875" style="250" customWidth="1"/>
    <col min="4" max="14" width="7.81640625" style="251" hidden="1" customWidth="1" outlineLevel="1"/>
    <col min="15" max="15" width="8" style="250" hidden="1" customWidth="1" outlineLevel="1"/>
    <col min="16" max="20" width="7.81640625" style="250" hidden="1" customWidth="1" outlineLevel="1"/>
    <col min="21" max="21" width="7.81640625" style="250" customWidth="1" collapsed="1"/>
    <col min="22" max="23" width="7.81640625" style="250" customWidth="1"/>
    <col min="24" max="16384" width="9.1796875" style="249"/>
  </cols>
  <sheetData>
    <row r="1" spans="3:30" ht="66" customHeight="1"/>
    <row r="2" spans="3:30" ht="13" customHeight="1">
      <c r="C2" s="283"/>
      <c r="D2" s="282">
        <v>2003</v>
      </c>
      <c r="E2" s="282">
        <v>2004</v>
      </c>
      <c r="F2" s="282">
        <v>2005</v>
      </c>
      <c r="G2" s="282">
        <v>2006</v>
      </c>
      <c r="H2" s="282">
        <v>2007</v>
      </c>
      <c r="I2" s="282">
        <v>2008</v>
      </c>
      <c r="J2" s="282">
        <v>2009</v>
      </c>
      <c r="K2" s="282">
        <v>2010</v>
      </c>
      <c r="L2" s="282">
        <v>2011</v>
      </c>
      <c r="M2" s="282">
        <v>2012</v>
      </c>
      <c r="N2" s="282">
        <v>2013</v>
      </c>
      <c r="O2" s="282">
        <v>2014</v>
      </c>
      <c r="P2" s="282">
        <v>2015</v>
      </c>
      <c r="Q2" s="281">
        <v>2016</v>
      </c>
      <c r="R2" s="281">
        <v>2017</v>
      </c>
      <c r="S2" s="281">
        <v>2018</v>
      </c>
      <c r="T2" s="281">
        <v>2019</v>
      </c>
      <c r="U2" s="281">
        <v>2020</v>
      </c>
      <c r="V2" s="281">
        <v>2021</v>
      </c>
      <c r="W2" s="281">
        <v>2022</v>
      </c>
      <c r="X2" s="281">
        <v>2023</v>
      </c>
      <c r="Y2" s="281">
        <v>2024</v>
      </c>
      <c r="Z2" s="281">
        <v>2025</v>
      </c>
      <c r="AA2" s="280" t="s">
        <v>111</v>
      </c>
      <c r="AB2" s="280" t="s">
        <v>120</v>
      </c>
      <c r="AC2" s="280" t="s">
        <v>129</v>
      </c>
      <c r="AD2" s="280" t="s">
        <v>275</v>
      </c>
    </row>
    <row r="3" spans="3:30" ht="16" customHeight="1">
      <c r="C3" s="279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X3" s="250"/>
      <c r="Y3" s="250"/>
      <c r="Z3" s="250"/>
      <c r="AA3" s="250"/>
      <c r="AB3" s="250"/>
      <c r="AC3" s="250"/>
      <c r="AD3" s="250"/>
    </row>
    <row r="4" spans="3:30" ht="14.15" customHeight="1">
      <c r="C4" s="277" t="s">
        <v>117</v>
      </c>
      <c r="D4" s="276">
        <v>4.1000000000000002E-2</v>
      </c>
      <c r="E4" s="276">
        <v>7.1999999999999995E-2</v>
      </c>
      <c r="F4" s="276">
        <v>5.7000000000000002E-2</v>
      </c>
      <c r="G4" s="276">
        <v>6.3E-2</v>
      </c>
      <c r="H4" s="274">
        <v>4.9000000000000002E-2</v>
      </c>
      <c r="I4" s="274">
        <v>3.5000000000000003E-2</v>
      </c>
      <c r="J4" s="274">
        <v>-1.6E-2</v>
      </c>
      <c r="K4" s="274">
        <v>5.8000000000000003E-2</v>
      </c>
      <c r="L4" s="274">
        <v>6.0999999999999999E-2</v>
      </c>
      <c r="M4" s="274">
        <v>5.2999999999999999E-2</v>
      </c>
      <c r="N4" s="275">
        <v>0.04</v>
      </c>
      <c r="O4" s="275">
        <v>1.7999999999999999E-2</v>
      </c>
      <c r="P4" s="126">
        <v>2.1519424998110548E-2</v>
      </c>
      <c r="Q4" s="274">
        <v>1.753038749045932E-2</v>
      </c>
      <c r="R4" s="274">
        <v>1.357695373477652E-2</v>
      </c>
      <c r="S4" s="274">
        <v>3.9900294778599577E-2</v>
      </c>
      <c r="T4" s="274">
        <v>6.4422340267269451E-3</v>
      </c>
      <c r="U4" s="274">
        <v>-6.139696941209194E-2</v>
      </c>
      <c r="V4" s="274">
        <v>0.11337403240996791</v>
      </c>
      <c r="W4" s="274">
        <v>2.063918642553908E-2</v>
      </c>
      <c r="X4" s="274">
        <v>6.7702483158196269E-3</v>
      </c>
      <c r="Y4" s="274">
        <v>2.8051263710577201E-2</v>
      </c>
      <c r="Z4" s="555">
        <v>2.4592547478091031E-2</v>
      </c>
      <c r="AA4" s="273">
        <v>1.4595539364023802E-2</v>
      </c>
      <c r="AB4" s="273">
        <v>3.1373134676914383E-2</v>
      </c>
      <c r="AC4" s="273">
        <v>2.2677920843776844E-2</v>
      </c>
      <c r="AD4" s="273">
        <v>2.3402621579649452E-2</v>
      </c>
    </row>
    <row r="5" spans="3:30" ht="14.15" customHeight="1">
      <c r="C5" s="267" t="s">
        <v>116</v>
      </c>
      <c r="D5" s="272">
        <v>1.072801815510771E-2</v>
      </c>
      <c r="E5" s="272">
        <v>2.4283222986181574E-2</v>
      </c>
      <c r="F5" s="272">
        <v>3.6587111054641408E-2</v>
      </c>
      <c r="G5" s="272">
        <v>2.5701534479666499E-2</v>
      </c>
      <c r="H5" s="272">
        <v>7.8292164116678498E-2</v>
      </c>
      <c r="I5" s="272">
        <v>7.0892697363892809E-2</v>
      </c>
      <c r="J5" s="272">
        <v>-1.4827104264685254E-2</v>
      </c>
      <c r="K5" s="272">
        <v>2.9745568738458905E-2</v>
      </c>
      <c r="L5" s="270">
        <v>4.4403239972674813E-2</v>
      </c>
      <c r="M5" s="270">
        <v>1.4857036068024687E-2</v>
      </c>
      <c r="N5" s="270">
        <v>0.03</v>
      </c>
      <c r="O5" s="270">
        <v>4.5999999999999999E-2</v>
      </c>
      <c r="P5" s="271">
        <v>4.3687150837988797E-2</v>
      </c>
      <c r="Q5" s="270">
        <v>2.708489455090457E-2</v>
      </c>
      <c r="R5" s="270">
        <v>2.2722534917656967E-2</v>
      </c>
      <c r="S5" s="270">
        <v>2.568283734203014E-2</v>
      </c>
      <c r="T5" s="270">
        <v>2.9964136314451606E-2</v>
      </c>
      <c r="U5" s="269">
        <v>2.9659850483547023E-2</v>
      </c>
      <c r="V5" s="269">
        <v>7.1619801837436325E-2</v>
      </c>
      <c r="W5" s="269">
        <v>0.12805376156533543</v>
      </c>
      <c r="X5" s="269">
        <v>3.9357181716012768E-2</v>
      </c>
      <c r="Y5" s="269">
        <v>4.5357561652503708E-2</v>
      </c>
      <c r="Z5" s="270">
        <v>3.4516741957990593E-2</v>
      </c>
      <c r="AA5" s="268">
        <v>4.070780643368499E-2</v>
      </c>
      <c r="AB5" s="268">
        <v>2.9545491740227359E-2</v>
      </c>
      <c r="AC5" s="268">
        <v>2.9999999999999583E-2</v>
      </c>
      <c r="AD5" s="268">
        <v>3.0000000000000027E-2</v>
      </c>
    </row>
    <row r="6" spans="3:30" ht="14.15" customHeight="1">
      <c r="C6" s="267" t="s">
        <v>207</v>
      </c>
      <c r="D6" s="266">
        <v>599.41999999999996</v>
      </c>
      <c r="E6" s="266">
        <v>559.83000000000004</v>
      </c>
      <c r="F6" s="266">
        <v>514.21</v>
      </c>
      <c r="G6" s="266">
        <v>534.42999999999995</v>
      </c>
      <c r="H6" s="266">
        <v>495.82</v>
      </c>
      <c r="I6" s="266">
        <v>629.11</v>
      </c>
      <c r="J6" s="266">
        <v>507.45</v>
      </c>
      <c r="K6" s="266">
        <v>468</v>
      </c>
      <c r="L6" s="265">
        <v>519.54999999999995</v>
      </c>
      <c r="M6" s="264">
        <v>479.2</v>
      </c>
      <c r="N6" s="264">
        <v>525.45000000000005</v>
      </c>
      <c r="O6" s="264">
        <v>606</v>
      </c>
      <c r="P6" s="117">
        <v>709</v>
      </c>
      <c r="Q6" s="264">
        <v>670</v>
      </c>
      <c r="R6" s="264">
        <v>615.42999999999995</v>
      </c>
      <c r="S6" s="264">
        <v>694</v>
      </c>
      <c r="T6" s="264">
        <v>753</v>
      </c>
      <c r="U6" s="263">
        <v>710.5</v>
      </c>
      <c r="V6" s="263">
        <v>851</v>
      </c>
      <c r="W6" s="263">
        <v>850.58</v>
      </c>
      <c r="X6" s="263">
        <v>879</v>
      </c>
      <c r="Y6" s="263">
        <v>996.49</v>
      </c>
      <c r="Z6" s="556">
        <v>901</v>
      </c>
      <c r="AA6" s="262">
        <v>880</v>
      </c>
      <c r="AB6" s="262">
        <v>870</v>
      </c>
      <c r="AC6" s="262">
        <v>870</v>
      </c>
      <c r="AD6" s="262">
        <v>870</v>
      </c>
    </row>
    <row r="7" spans="3:30" ht="14.15" customHeight="1">
      <c r="C7" s="261" t="s">
        <v>119</v>
      </c>
      <c r="D7" s="260">
        <v>2.2499999999999999E-2</v>
      </c>
      <c r="E7" s="260">
        <v>2.2499999999999999E-2</v>
      </c>
      <c r="F7" s="260">
        <v>4.4999999999999998E-2</v>
      </c>
      <c r="G7" s="260">
        <v>5.2499999999999998E-2</v>
      </c>
      <c r="H7" s="260">
        <v>0.06</v>
      </c>
      <c r="I7" s="259">
        <v>8.2500000000000004E-2</v>
      </c>
      <c r="J7" s="259">
        <v>5.0000000000000001E-3</v>
      </c>
      <c r="K7" s="258">
        <v>3.2500000000000001E-2</v>
      </c>
      <c r="L7" s="256">
        <v>5.2499999999999998E-2</v>
      </c>
      <c r="M7" s="256">
        <v>0.05</v>
      </c>
      <c r="N7" s="256">
        <v>4.4999999999999998E-2</v>
      </c>
      <c r="O7" s="256">
        <v>0.03</v>
      </c>
      <c r="P7" s="257">
        <v>3.5000000000000003E-2</v>
      </c>
      <c r="Q7" s="256">
        <v>3.5000000000000003E-2</v>
      </c>
      <c r="R7" s="256">
        <v>2.5000000000000001E-2</v>
      </c>
      <c r="S7" s="256">
        <v>2.75E-2</v>
      </c>
      <c r="T7" s="256">
        <v>1.7500000000000002E-2</v>
      </c>
      <c r="U7" s="255">
        <v>5.0000000000000001E-3</v>
      </c>
      <c r="V7" s="255">
        <v>0.04</v>
      </c>
      <c r="W7" s="255">
        <v>0.1125</v>
      </c>
      <c r="X7" s="255">
        <v>8.2500000000000004E-2</v>
      </c>
      <c r="Y7" s="255">
        <v>0.05</v>
      </c>
      <c r="Z7" s="557">
        <v>4.4999999999999998E-2</v>
      </c>
      <c r="AA7" s="254">
        <v>4.4999999999999998E-2</v>
      </c>
      <c r="AB7" s="254">
        <v>4.4999999999999998E-2</v>
      </c>
      <c r="AC7" s="254">
        <v>4.4999999999999998E-2</v>
      </c>
      <c r="AD7" s="254">
        <v>4.4999999999999998E-2</v>
      </c>
    </row>
    <row r="8" spans="3:30" ht="13" customHeight="1">
      <c r="L8" s="253"/>
      <c r="M8" s="253"/>
      <c r="N8" s="253"/>
      <c r="O8" s="252"/>
      <c r="P8" s="252"/>
      <c r="Q8" s="252"/>
      <c r="R8" s="252"/>
      <c r="S8" s="252"/>
      <c r="T8" s="252"/>
      <c r="U8" s="252"/>
      <c r="V8" s="252"/>
      <c r="W8" s="252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1CDA-9A2F-477F-9F0C-B3BB36B3BC7D}">
  <sheetPr codeName="Sheet6"/>
  <dimension ref="A1:IS186"/>
  <sheetViews>
    <sheetView zoomScale="70" zoomScaleNormal="70" workbookViewId="0">
      <pane xSplit="2" ySplit="2" topLeftCell="C139" activePane="bottomRight" state="frozen"/>
      <selection activeCell="C33" sqref="C33"/>
      <selection pane="topRight" activeCell="C33" sqref="C33"/>
      <selection pane="bottomLeft" activeCell="C33" sqref="C33"/>
      <selection pane="bottomRight" activeCell="D144" sqref="D144"/>
    </sheetView>
  </sheetViews>
  <sheetFormatPr defaultColWidth="9.1796875" defaultRowHeight="15.5"/>
  <cols>
    <col min="1" max="1" width="10.81640625" style="284" bestFit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7" width="9.1796875" style="284"/>
    <col min="18" max="18" width="8.1796875" style="284" customWidth="1"/>
    <col min="19" max="20" width="9.1796875" style="284"/>
    <col min="21" max="21" width="13.7265625" style="284" customWidth="1"/>
    <col min="22" max="16384" width="9.1796875" style="284"/>
  </cols>
  <sheetData>
    <row r="1" spans="1:40">
      <c r="A1" s="323"/>
      <c r="B1" s="323"/>
      <c r="C1" s="608" t="s">
        <v>0</v>
      </c>
      <c r="D1" s="609"/>
      <c r="E1" s="609"/>
      <c r="F1" s="609"/>
      <c r="G1" s="610"/>
      <c r="H1" s="611" t="s">
        <v>199</v>
      </c>
      <c r="I1" s="612"/>
      <c r="J1" s="608" t="s">
        <v>1</v>
      </c>
      <c r="K1" s="610"/>
      <c r="L1" s="608" t="s">
        <v>2</v>
      </c>
      <c r="M1" s="609"/>
      <c r="N1" s="609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209</v>
      </c>
    </row>
    <row r="3" spans="1:40">
      <c r="A3" s="303">
        <v>33298</v>
      </c>
      <c r="B3" s="303" t="s">
        <v>198</v>
      </c>
      <c r="C3" s="151">
        <v>40.375904156254869</v>
      </c>
      <c r="D3" s="184"/>
      <c r="E3" s="184"/>
      <c r="F3" s="184"/>
      <c r="G3" s="184"/>
      <c r="H3" s="188"/>
      <c r="I3" s="318"/>
      <c r="J3" s="310">
        <v>344.1</v>
      </c>
      <c r="K3" s="317">
        <v>340.72</v>
      </c>
      <c r="L3" s="316">
        <v>26.102489679525643</v>
      </c>
      <c r="M3" s="315"/>
      <c r="N3" s="184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  <c r="AL3" s="289"/>
      <c r="AM3" s="289"/>
      <c r="AN3" s="289"/>
    </row>
    <row r="4" spans="1:40">
      <c r="A4" s="303">
        <v>33390</v>
      </c>
      <c r="B4" s="303" t="s">
        <v>197</v>
      </c>
      <c r="C4" s="151">
        <v>40.727839741717716</v>
      </c>
      <c r="D4" s="150"/>
      <c r="E4" s="150"/>
      <c r="F4" s="150"/>
      <c r="G4" s="150">
        <v>3.3795031388541341E-2</v>
      </c>
      <c r="H4" s="64"/>
      <c r="I4" s="311"/>
      <c r="J4" s="310">
        <v>348.04</v>
      </c>
      <c r="K4" s="310">
        <v>342.74</v>
      </c>
      <c r="L4" s="301">
        <v>27.693228456292665</v>
      </c>
      <c r="M4" s="300">
        <f t="shared" ref="M4:M35" si="0">L4/L3-1</f>
        <v>6.0942032591426276E-2</v>
      </c>
      <c r="N4" s="150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289"/>
      <c r="AE4" s="289"/>
      <c r="AF4" s="289"/>
      <c r="AG4" s="289"/>
      <c r="AH4" s="289"/>
      <c r="AI4" s="289"/>
      <c r="AJ4" s="289"/>
      <c r="AK4" s="289"/>
      <c r="AL4" s="289"/>
      <c r="AM4" s="289"/>
      <c r="AN4" s="289"/>
    </row>
    <row r="5" spans="1:40">
      <c r="A5" s="303">
        <v>33482</v>
      </c>
      <c r="B5" s="303" t="s">
        <v>196</v>
      </c>
      <c r="C5" s="151">
        <v>38.574280990284223</v>
      </c>
      <c r="D5" s="150"/>
      <c r="E5" s="150"/>
      <c r="F5" s="150"/>
      <c r="G5" s="150">
        <v>9.4576407660176276E-3</v>
      </c>
      <c r="H5" s="64"/>
      <c r="I5" s="311"/>
      <c r="J5" s="310">
        <v>346.1</v>
      </c>
      <c r="K5" s="310">
        <v>347.20500000000004</v>
      </c>
      <c r="L5" s="301">
        <v>29.028058254883867</v>
      </c>
      <c r="M5" s="300">
        <f t="shared" si="0"/>
        <v>4.8200584511044697E-2</v>
      </c>
      <c r="N5" s="154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289"/>
      <c r="AI5" s="289"/>
      <c r="AJ5" s="289"/>
      <c r="AK5" s="289"/>
      <c r="AL5" s="289"/>
      <c r="AM5" s="289"/>
      <c r="AN5" s="289"/>
    </row>
    <row r="6" spans="1:40">
      <c r="A6" s="308">
        <v>33573</v>
      </c>
      <c r="B6" s="308" t="s">
        <v>195</v>
      </c>
      <c r="C6" s="153">
        <v>43.566033322687133</v>
      </c>
      <c r="D6" s="152"/>
      <c r="E6" s="152"/>
      <c r="F6" s="152"/>
      <c r="G6" s="152">
        <v>4.5668542589381023E-2</v>
      </c>
      <c r="H6" s="67"/>
      <c r="I6" s="299"/>
      <c r="J6" s="298">
        <v>363.27</v>
      </c>
      <c r="K6" s="298">
        <v>356.15</v>
      </c>
      <c r="L6" s="297">
        <v>30.519673297424468</v>
      </c>
      <c r="M6" s="296">
        <f t="shared" si="0"/>
        <v>5.1385284866225733E-2</v>
      </c>
      <c r="N6" s="145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289"/>
      <c r="AH6" s="289"/>
      <c r="AI6" s="289"/>
      <c r="AJ6" s="289"/>
      <c r="AK6" s="289"/>
      <c r="AL6" s="289"/>
      <c r="AM6" s="289"/>
      <c r="AN6" s="289"/>
    </row>
    <row r="7" spans="1:40">
      <c r="A7" s="303">
        <v>33664</v>
      </c>
      <c r="B7" s="303" t="s">
        <v>194</v>
      </c>
      <c r="C7" s="151">
        <v>45.543478821305435</v>
      </c>
      <c r="D7" s="314">
        <f t="shared" ref="D7:D38" ca="1" si="1">AVERAGE(OFFSET($C$1,MATCH(EDATE(A7,0),$A$1:$A$304,0)-1,,IF(MONTH($A7)=3,-1,IF(MONTH($A7)=6,-2,IF(MONTH($A7)=9,-3,-4)))))/AVERAGE(OFFSET($C$1,MATCH(EDATE(A7,-12),$A$1:$A$304,0)-1,,IF(MONTH($A7)=3,-1,IF(MONTH($A7)=6,-2,IF(MONTH($A7)=9,-3,-4)))))-1</f>
        <v>0.12798659926108491</v>
      </c>
      <c r="E7" s="150"/>
      <c r="F7" s="150">
        <f t="shared" ref="F7:F38" si="2">C7/C3-1</f>
        <v>0.12798659926108491</v>
      </c>
      <c r="G7" s="150">
        <v>2.5374164655741271E-2</v>
      </c>
      <c r="H7" s="64"/>
      <c r="I7" s="311"/>
      <c r="J7" s="310">
        <v>340.15</v>
      </c>
      <c r="K7" s="310">
        <v>342.875</v>
      </c>
      <c r="L7" s="301">
        <v>30.800937821840257</v>
      </c>
      <c r="M7" s="300">
        <f t="shared" si="0"/>
        <v>9.2158432259339396E-3</v>
      </c>
      <c r="N7" s="150">
        <f t="shared" ref="N7:N38" si="3">L7/L3-1</f>
        <v>0.17999999999999994</v>
      </c>
      <c r="O7" s="289"/>
      <c r="P7" s="289"/>
      <c r="Q7" s="289"/>
      <c r="R7" s="289"/>
      <c r="S7" s="312"/>
      <c r="T7" s="312"/>
      <c r="U7" s="312"/>
      <c r="V7" s="289"/>
      <c r="W7" s="289"/>
      <c r="X7" s="289"/>
      <c r="Y7" s="289"/>
      <c r="Z7" s="289"/>
      <c r="AA7" s="289"/>
      <c r="AB7" s="289"/>
      <c r="AC7" s="289"/>
      <c r="AD7" s="289"/>
      <c r="AE7" s="289"/>
      <c r="AF7" s="289"/>
      <c r="AG7" s="289"/>
      <c r="AH7" s="289"/>
      <c r="AI7" s="289"/>
      <c r="AJ7" s="289"/>
      <c r="AK7" s="289"/>
      <c r="AL7" s="289"/>
      <c r="AM7" s="289"/>
      <c r="AN7" s="289"/>
    </row>
    <row r="8" spans="1:40">
      <c r="A8" s="303">
        <v>33756</v>
      </c>
      <c r="B8" s="303" t="s">
        <v>193</v>
      </c>
      <c r="C8" s="151">
        <v>44.724282728149142</v>
      </c>
      <c r="D8" s="150">
        <f t="shared" ca="1" si="1"/>
        <v>0.11299130238685673</v>
      </c>
      <c r="E8" s="150"/>
      <c r="F8" s="150">
        <f t="shared" si="2"/>
        <v>9.8125582200664807E-2</v>
      </c>
      <c r="G8" s="150">
        <v>1.5741606408853137E-2</v>
      </c>
      <c r="H8" s="64"/>
      <c r="I8" s="311"/>
      <c r="J8" s="310">
        <v>348.3</v>
      </c>
      <c r="K8" s="310">
        <v>342.23</v>
      </c>
      <c r="L8" s="301">
        <v>31.708746582455102</v>
      </c>
      <c r="M8" s="300">
        <f t="shared" si="0"/>
        <v>2.9473412980663749E-2</v>
      </c>
      <c r="N8" s="150">
        <f t="shared" si="3"/>
        <v>0.14500000000000002</v>
      </c>
      <c r="O8" s="289"/>
      <c r="P8" s="289"/>
      <c r="Q8" s="289"/>
      <c r="R8" s="289"/>
      <c r="S8" s="313"/>
      <c r="T8" s="313"/>
      <c r="U8" s="313"/>
      <c r="V8" s="289"/>
      <c r="W8" s="289"/>
      <c r="X8" s="289"/>
      <c r="Y8" s="289"/>
      <c r="Z8" s="289"/>
      <c r="AA8" s="289"/>
      <c r="AB8" s="289"/>
      <c r="AC8" s="289"/>
      <c r="AD8" s="289"/>
      <c r="AE8" s="289"/>
      <c r="AF8" s="289"/>
      <c r="AG8" s="289"/>
      <c r="AH8" s="289"/>
      <c r="AI8" s="289"/>
      <c r="AJ8" s="289"/>
      <c r="AK8" s="289"/>
      <c r="AL8" s="289"/>
      <c r="AM8" s="289"/>
      <c r="AN8" s="289"/>
    </row>
    <row r="9" spans="1:40">
      <c r="A9" s="303">
        <v>33848</v>
      </c>
      <c r="B9" s="303" t="s">
        <v>192</v>
      </c>
      <c r="C9" s="151">
        <v>43.389399997468516</v>
      </c>
      <c r="D9" s="150">
        <f t="shared" ca="1" si="1"/>
        <v>0.11680621126325041</v>
      </c>
      <c r="E9" s="150"/>
      <c r="F9" s="150">
        <f t="shared" si="2"/>
        <v>0.12482718753454103</v>
      </c>
      <c r="G9" s="150">
        <v>3.7266028214548275E-2</v>
      </c>
      <c r="H9" s="64"/>
      <c r="I9" s="311"/>
      <c r="J9" s="310">
        <v>366.07</v>
      </c>
      <c r="K9" s="310">
        <v>360.13</v>
      </c>
      <c r="L9" s="301">
        <v>33.411295051371333</v>
      </c>
      <c r="M9" s="300">
        <f t="shared" si="0"/>
        <v>5.3693338665687707E-2</v>
      </c>
      <c r="N9" s="154">
        <f t="shared" si="3"/>
        <v>0.15100000000000002</v>
      </c>
      <c r="O9" s="289"/>
      <c r="P9" s="289"/>
      <c r="Q9" s="289"/>
      <c r="R9" s="289"/>
      <c r="S9" s="313"/>
      <c r="T9" s="313"/>
      <c r="U9" s="313"/>
      <c r="V9" s="289"/>
      <c r="W9" s="289"/>
      <c r="X9" s="289"/>
      <c r="Y9" s="289"/>
      <c r="Z9" s="289"/>
      <c r="AA9" s="289"/>
      <c r="AB9" s="289"/>
      <c r="AC9" s="289"/>
      <c r="AD9" s="289"/>
      <c r="AE9" s="289"/>
      <c r="AF9" s="289"/>
      <c r="AG9" s="289"/>
      <c r="AH9" s="289"/>
      <c r="AI9" s="289"/>
      <c r="AJ9" s="289"/>
      <c r="AK9" s="289"/>
      <c r="AL9" s="289"/>
      <c r="AM9" s="289"/>
      <c r="AN9" s="289"/>
    </row>
    <row r="10" spans="1:40">
      <c r="A10" s="308">
        <v>33939</v>
      </c>
      <c r="B10" s="308" t="s">
        <v>191</v>
      </c>
      <c r="C10" s="153">
        <v>47.819468187614035</v>
      </c>
      <c r="D10" s="152">
        <f t="shared" ca="1" si="1"/>
        <v>0.11168903617939385</v>
      </c>
      <c r="E10" s="152">
        <f t="shared" ref="E10:E41" si="4">AVERAGE(C7:C10)/AVERAGE(C3:C6)-1</f>
        <v>0.11168903617939385</v>
      </c>
      <c r="F10" s="152">
        <f t="shared" si="2"/>
        <v>9.7631905880031455E-2</v>
      </c>
      <c r="G10" s="152">
        <v>1.6500280240231202E-2</v>
      </c>
      <c r="H10" s="67"/>
      <c r="I10" s="299"/>
      <c r="J10" s="298">
        <v>382.12</v>
      </c>
      <c r="K10" s="298">
        <v>372.40499999999997</v>
      </c>
      <c r="L10" s="297">
        <v>34.395671806197377</v>
      </c>
      <c r="M10" s="296">
        <f t="shared" si="0"/>
        <v>2.9462394478050768E-2</v>
      </c>
      <c r="N10" s="145">
        <f t="shared" si="3"/>
        <v>0.127</v>
      </c>
      <c r="O10" s="289"/>
      <c r="P10" s="289"/>
      <c r="Q10" s="289"/>
      <c r="R10" s="289"/>
      <c r="S10" s="313"/>
      <c r="T10" s="313"/>
      <c r="U10" s="313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/>
      <c r="AJ10" s="289"/>
      <c r="AK10" s="289"/>
      <c r="AL10" s="289"/>
      <c r="AM10" s="289"/>
      <c r="AN10" s="289"/>
    </row>
    <row r="11" spans="1:40">
      <c r="A11" s="303">
        <v>34029</v>
      </c>
      <c r="B11" s="303" t="s">
        <v>190</v>
      </c>
      <c r="C11" s="151">
        <v>48.796340721122306</v>
      </c>
      <c r="D11" s="150">
        <f t="shared" ca="1" si="1"/>
        <v>7.1423219833070206E-2</v>
      </c>
      <c r="E11" s="150">
        <f t="shared" si="4"/>
        <v>9.6892705567285242E-2</v>
      </c>
      <c r="F11" s="150">
        <f t="shared" si="2"/>
        <v>7.1423219833070206E-2</v>
      </c>
      <c r="G11" s="150">
        <v>8.3906849366166547E-3</v>
      </c>
      <c r="H11" s="64"/>
      <c r="I11" s="311"/>
      <c r="J11" s="310">
        <v>401.06</v>
      </c>
      <c r="K11" s="310">
        <v>392.71500000000003</v>
      </c>
      <c r="L11" s="301">
        <v>34.71265692521397</v>
      </c>
      <c r="M11" s="300">
        <f t="shared" si="0"/>
        <v>9.2158432259339396E-3</v>
      </c>
      <c r="N11" s="150">
        <f t="shared" si="3"/>
        <v>0.127</v>
      </c>
      <c r="O11" s="289"/>
      <c r="P11" s="289"/>
      <c r="Q11" s="289"/>
      <c r="R11" s="289"/>
      <c r="S11" s="312"/>
      <c r="T11" s="312"/>
      <c r="U11" s="312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/>
      <c r="AJ11" s="289"/>
      <c r="AK11" s="289"/>
      <c r="AL11" s="289"/>
      <c r="AM11" s="289"/>
      <c r="AN11" s="289"/>
    </row>
    <row r="12" spans="1:40">
      <c r="A12" s="303">
        <v>34121</v>
      </c>
      <c r="B12" s="303" t="s">
        <v>189</v>
      </c>
      <c r="C12" s="151">
        <v>48.087496937378184</v>
      </c>
      <c r="D12" s="150">
        <f t="shared" ca="1" si="1"/>
        <v>7.3293898014976211E-2</v>
      </c>
      <c r="E12" s="150">
        <f t="shared" si="4"/>
        <v>9.097387058407147E-2</v>
      </c>
      <c r="F12" s="150">
        <f t="shared" si="2"/>
        <v>7.5198840631428565E-2</v>
      </c>
      <c r="G12" s="150">
        <v>1.254760815765632E-2</v>
      </c>
      <c r="H12" s="64"/>
      <c r="I12" s="311"/>
      <c r="J12" s="310">
        <v>404.65</v>
      </c>
      <c r="K12" s="310">
        <v>404.9</v>
      </c>
      <c r="L12" s="301">
        <v>35.830883638174264</v>
      </c>
      <c r="M12" s="300">
        <f t="shared" si="0"/>
        <v>3.2213803609716152E-2</v>
      </c>
      <c r="N12" s="150">
        <f t="shared" si="3"/>
        <v>0.12999999999999989</v>
      </c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/>
      <c r="AJ12" s="289"/>
      <c r="AK12" s="289"/>
      <c r="AL12" s="289"/>
      <c r="AM12" s="289"/>
      <c r="AN12" s="289"/>
    </row>
    <row r="13" spans="1:40">
      <c r="A13" s="303">
        <v>34213</v>
      </c>
      <c r="B13" s="303" t="s">
        <v>188</v>
      </c>
      <c r="C13" s="151">
        <v>46.177773496405692</v>
      </c>
      <c r="D13" s="150">
        <f t="shared" ca="1" si="1"/>
        <v>7.0362481883782246E-2</v>
      </c>
      <c r="E13" s="150">
        <f t="shared" si="4"/>
        <v>7.7066009801699975E-2</v>
      </c>
      <c r="F13" s="150">
        <f t="shared" si="2"/>
        <v>6.4263933105778381E-2</v>
      </c>
      <c r="G13" s="150">
        <v>2.3877591919294172E-2</v>
      </c>
      <c r="H13" s="64"/>
      <c r="I13" s="311"/>
      <c r="J13" s="310">
        <v>410.83</v>
      </c>
      <c r="K13" s="310">
        <v>408.24</v>
      </c>
      <c r="L13" s="301">
        <v>37.520884342690003</v>
      </c>
      <c r="M13" s="300">
        <f t="shared" si="0"/>
        <v>4.716603479784709E-2</v>
      </c>
      <c r="N13" s="154">
        <f t="shared" si="3"/>
        <v>0.123</v>
      </c>
      <c r="O13" s="289"/>
      <c r="P13" s="289"/>
      <c r="Q13" s="289"/>
      <c r="R13" s="289"/>
      <c r="S13" s="289"/>
      <c r="T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  <c r="AF13" s="289"/>
      <c r="AG13" s="289"/>
      <c r="AH13" s="289"/>
      <c r="AI13" s="289"/>
      <c r="AJ13" s="289"/>
      <c r="AK13" s="289"/>
      <c r="AL13" s="289"/>
      <c r="AM13" s="289"/>
      <c r="AN13" s="289"/>
    </row>
    <row r="14" spans="1:40">
      <c r="A14" s="308">
        <v>34304</v>
      </c>
      <c r="B14" s="308" t="s">
        <v>187</v>
      </c>
      <c r="C14" s="153">
        <v>50.371841084957204</v>
      </c>
      <c r="D14" s="152">
        <f t="shared" ca="1" si="1"/>
        <v>6.5886293584009437E-2</v>
      </c>
      <c r="E14" s="152">
        <f t="shared" si="4"/>
        <v>6.5886293584009437E-2</v>
      </c>
      <c r="F14" s="152">
        <f t="shared" si="2"/>
        <v>5.33751836663936E-2</v>
      </c>
      <c r="G14" s="152">
        <v>4.2005242751907979E-3</v>
      </c>
      <c r="H14" s="67"/>
      <c r="I14" s="299"/>
      <c r="J14" s="298">
        <v>431.04</v>
      </c>
      <c r="K14" s="298">
        <v>421.74</v>
      </c>
      <c r="L14" s="297">
        <v>38.591943766553456</v>
      </c>
      <c r="M14" s="296">
        <f t="shared" si="0"/>
        <v>2.8545687092050631E-2</v>
      </c>
      <c r="N14" s="145">
        <f t="shared" si="3"/>
        <v>0.12199999999999989</v>
      </c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89"/>
      <c r="AC14" s="289"/>
      <c r="AD14" s="289"/>
      <c r="AE14" s="289"/>
      <c r="AF14" s="289"/>
      <c r="AG14" s="289"/>
      <c r="AH14" s="289"/>
      <c r="AI14" s="289"/>
      <c r="AJ14" s="289"/>
      <c r="AK14" s="289"/>
      <c r="AL14" s="289"/>
      <c r="AM14" s="289"/>
      <c r="AN14" s="289"/>
    </row>
    <row r="15" spans="1:40">
      <c r="A15" s="303">
        <v>34394</v>
      </c>
      <c r="B15" s="303" t="s">
        <v>186</v>
      </c>
      <c r="C15" s="151">
        <v>50.787140765988156</v>
      </c>
      <c r="D15" s="150">
        <f t="shared" ca="1" si="1"/>
        <v>4.0798142144377936E-2</v>
      </c>
      <c r="E15" s="150">
        <f t="shared" si="4"/>
        <v>5.7894170312253079E-2</v>
      </c>
      <c r="F15" s="150">
        <f t="shared" si="2"/>
        <v>4.0798142144377936E-2</v>
      </c>
      <c r="G15" s="150">
        <v>7.5770613210075499E-3</v>
      </c>
      <c r="H15" s="64"/>
      <c r="I15" s="311"/>
      <c r="J15" s="310">
        <v>427</v>
      </c>
      <c r="K15" s="310">
        <v>429.02</v>
      </c>
      <c r="L15" s="301">
        <v>39.468290923968283</v>
      </c>
      <c r="M15" s="300">
        <f t="shared" si="0"/>
        <v>2.2708033643392911E-2</v>
      </c>
      <c r="N15" s="150">
        <f t="shared" si="3"/>
        <v>0.13700000000000001</v>
      </c>
      <c r="O15" s="289"/>
      <c r="P15" s="289"/>
      <c r="Q15" s="289"/>
      <c r="R15" s="289"/>
      <c r="S15" s="289"/>
      <c r="T15" s="289"/>
      <c r="U15" s="289"/>
      <c r="V15" s="289"/>
      <c r="W15" s="289"/>
      <c r="X15" s="289"/>
      <c r="Y15" s="289"/>
      <c r="Z15" s="289"/>
      <c r="AA15" s="289"/>
      <c r="AB15" s="289"/>
      <c r="AC15" s="289"/>
      <c r="AD15" s="289"/>
      <c r="AE15" s="289"/>
      <c r="AF15" s="289"/>
      <c r="AG15" s="289"/>
      <c r="AH15" s="289"/>
      <c r="AI15" s="289"/>
      <c r="AJ15" s="289"/>
      <c r="AK15" s="289"/>
      <c r="AL15" s="289"/>
      <c r="AM15" s="289"/>
      <c r="AN15" s="289"/>
    </row>
    <row r="16" spans="1:40">
      <c r="A16" s="303">
        <v>34486</v>
      </c>
      <c r="B16" s="303" t="s">
        <v>185</v>
      </c>
      <c r="C16" s="151">
        <v>50.772465304129156</v>
      </c>
      <c r="D16" s="150">
        <f t="shared" ca="1" si="1"/>
        <v>4.8261593725241747E-2</v>
      </c>
      <c r="E16" s="150">
        <f t="shared" si="4"/>
        <v>5.325307413157665E-2</v>
      </c>
      <c r="F16" s="150">
        <f t="shared" si="2"/>
        <v>5.5835061871643443E-2</v>
      </c>
      <c r="G16" s="150">
        <v>1.955871760486394E-2</v>
      </c>
      <c r="H16" s="64"/>
      <c r="I16" s="311"/>
      <c r="J16" s="310">
        <v>418.94</v>
      </c>
      <c r="K16" s="310">
        <v>422.97</v>
      </c>
      <c r="L16" s="301">
        <v>40.381405860222394</v>
      </c>
      <c r="M16" s="300">
        <f t="shared" si="0"/>
        <v>2.3135406040589279E-2</v>
      </c>
      <c r="N16" s="150">
        <f t="shared" si="3"/>
        <v>0.127</v>
      </c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  <c r="AG16" s="289"/>
      <c r="AH16" s="289"/>
      <c r="AI16" s="289"/>
      <c r="AJ16" s="289"/>
      <c r="AK16" s="289"/>
      <c r="AL16" s="289"/>
      <c r="AM16" s="289"/>
      <c r="AN16" s="289"/>
    </row>
    <row r="17" spans="1:40">
      <c r="A17" s="303">
        <v>34578</v>
      </c>
      <c r="B17" s="303" t="s">
        <v>184</v>
      </c>
      <c r="C17" s="151">
        <v>48.332594327852114</v>
      </c>
      <c r="D17" s="150">
        <f t="shared" ca="1" si="1"/>
        <v>4.7745787202599699E-2</v>
      </c>
      <c r="E17" s="150">
        <f t="shared" si="4"/>
        <v>4.9156061840835985E-2</v>
      </c>
      <c r="F17" s="150">
        <f t="shared" si="2"/>
        <v>4.6663593072848064E-2</v>
      </c>
      <c r="G17" s="150">
        <v>1.0748537163032701E-2</v>
      </c>
      <c r="H17" s="64"/>
      <c r="I17" s="311"/>
      <c r="J17" s="310">
        <v>412.2</v>
      </c>
      <c r="K17" s="310">
        <v>417.52</v>
      </c>
      <c r="L17" s="301">
        <v>41.42305631432977</v>
      </c>
      <c r="M17" s="300">
        <f t="shared" si="0"/>
        <v>2.5795299393809756E-2</v>
      </c>
      <c r="N17" s="154">
        <f t="shared" si="3"/>
        <v>0.10400000000000009</v>
      </c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  <c r="AG17" s="289"/>
      <c r="AH17" s="289"/>
      <c r="AI17" s="289"/>
      <c r="AJ17" s="289"/>
      <c r="AK17" s="289"/>
      <c r="AL17" s="289"/>
      <c r="AM17" s="289"/>
      <c r="AN17" s="289"/>
    </row>
    <row r="18" spans="1:40">
      <c r="A18" s="308">
        <v>34669</v>
      </c>
      <c r="B18" s="308" t="s">
        <v>183</v>
      </c>
      <c r="C18" s="153">
        <v>53.268682320299774</v>
      </c>
      <c r="D18" s="152">
        <f t="shared" ca="1" si="1"/>
        <v>5.0288253483391721E-2</v>
      </c>
      <c r="E18" s="152">
        <f t="shared" si="4"/>
        <v>5.0288253483391721E-2</v>
      </c>
      <c r="F18" s="152">
        <f t="shared" si="2"/>
        <v>5.750913949039016E-2</v>
      </c>
      <c r="G18" s="152">
        <v>1.5870093407371222E-2</v>
      </c>
      <c r="H18" s="67"/>
      <c r="I18" s="299"/>
      <c r="J18" s="298">
        <v>404.09</v>
      </c>
      <c r="K18" s="298">
        <v>407.16999999999996</v>
      </c>
      <c r="L18" s="297">
        <v>42.026626761776711</v>
      </c>
      <c r="M18" s="296">
        <f t="shared" si="0"/>
        <v>1.4570881560908466E-2</v>
      </c>
      <c r="N18" s="145">
        <f t="shared" si="3"/>
        <v>8.8999999999999968E-2</v>
      </c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</row>
    <row r="19" spans="1:40">
      <c r="A19" s="303">
        <v>34759</v>
      </c>
      <c r="B19" s="303" t="s">
        <v>182</v>
      </c>
      <c r="C19" s="151">
        <v>54.514892928064818</v>
      </c>
      <c r="D19" s="150">
        <f t="shared" ca="1" si="1"/>
        <v>7.3399528027242589E-2</v>
      </c>
      <c r="E19" s="150">
        <f t="shared" si="4"/>
        <v>5.8664072967326897E-2</v>
      </c>
      <c r="F19" s="150">
        <f t="shared" si="2"/>
        <v>7.3399528027242589E-2</v>
      </c>
      <c r="G19" s="150">
        <v>3.2418490114001886E-2</v>
      </c>
      <c r="H19" s="64"/>
      <c r="I19" s="311"/>
      <c r="J19" s="310">
        <v>405.22</v>
      </c>
      <c r="K19" s="310">
        <v>406.70500000000004</v>
      </c>
      <c r="L19" s="301">
        <v>42.704690779733681</v>
      </c>
      <c r="M19" s="300">
        <f t="shared" si="0"/>
        <v>1.6134152802710133E-2</v>
      </c>
      <c r="N19" s="150">
        <f t="shared" si="3"/>
        <v>8.2000000000000073E-2</v>
      </c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  <c r="AG19" s="289"/>
      <c r="AH19" s="289"/>
      <c r="AI19" s="289"/>
      <c r="AJ19" s="289"/>
      <c r="AK19" s="289"/>
      <c r="AL19" s="289"/>
      <c r="AM19" s="289"/>
      <c r="AN19" s="289"/>
    </row>
    <row r="20" spans="1:40">
      <c r="A20" s="303">
        <v>34851</v>
      </c>
      <c r="B20" s="303" t="s">
        <v>181</v>
      </c>
      <c r="C20" s="151">
        <v>55.362146427334565</v>
      </c>
      <c r="D20" s="150">
        <f t="shared" ca="1" si="1"/>
        <v>8.1897061313330299E-2</v>
      </c>
      <c r="E20" s="150">
        <f t="shared" si="4"/>
        <v>6.7483458407977759E-2</v>
      </c>
      <c r="F20" s="150">
        <f t="shared" si="2"/>
        <v>9.0397050757985209E-2</v>
      </c>
      <c r="G20" s="150">
        <v>2.867205554594654E-2</v>
      </c>
      <c r="H20" s="512">
        <v>0.06</v>
      </c>
      <c r="I20" s="518"/>
      <c r="J20" s="310">
        <v>374.48</v>
      </c>
      <c r="K20" s="310">
        <v>381.34000000000003</v>
      </c>
      <c r="L20" s="301">
        <v>43.450392705599299</v>
      </c>
      <c r="M20" s="300">
        <f t="shared" si="0"/>
        <v>1.7461827079181313E-2</v>
      </c>
      <c r="N20" s="150">
        <f t="shared" si="3"/>
        <v>7.6000000000000068E-2</v>
      </c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  <c r="AG20" s="289"/>
      <c r="AH20" s="289"/>
      <c r="AI20" s="289"/>
      <c r="AJ20" s="289"/>
      <c r="AK20" s="289"/>
      <c r="AL20" s="289"/>
      <c r="AM20" s="289"/>
      <c r="AN20" s="289"/>
    </row>
    <row r="21" spans="1:40">
      <c r="A21" s="303">
        <v>34943</v>
      </c>
      <c r="B21" s="303" t="s">
        <v>180</v>
      </c>
      <c r="C21" s="151">
        <v>53.157218867839326</v>
      </c>
      <c r="D21" s="150">
        <f t="shared" ca="1" si="1"/>
        <v>8.7676728945045967E-2</v>
      </c>
      <c r="E21" s="150">
        <f t="shared" si="4"/>
        <v>8.0088761526263541E-2</v>
      </c>
      <c r="F21" s="150">
        <f t="shared" si="2"/>
        <v>9.9821344313954619E-2</v>
      </c>
      <c r="G21" s="150">
        <v>1.4652631875976097E-2</v>
      </c>
      <c r="H21" s="512">
        <v>0.06</v>
      </c>
      <c r="I21" s="518"/>
      <c r="J21" s="310">
        <v>396.74</v>
      </c>
      <c r="K21" s="310">
        <v>390.32500000000005</v>
      </c>
      <c r="L21" s="301">
        <v>44.98543915736213</v>
      </c>
      <c r="M21" s="300">
        <f t="shared" si="0"/>
        <v>3.532871295694906E-2</v>
      </c>
      <c r="N21" s="154">
        <f t="shared" si="3"/>
        <v>8.6000000000000076E-2</v>
      </c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  <c r="AG21" s="289"/>
      <c r="AH21" s="289"/>
      <c r="AI21" s="289"/>
      <c r="AJ21" s="289"/>
      <c r="AK21" s="289"/>
      <c r="AL21" s="289"/>
      <c r="AM21" s="289"/>
      <c r="AN21" s="289"/>
    </row>
    <row r="22" spans="1:40">
      <c r="A22" s="308">
        <v>35034</v>
      </c>
      <c r="B22" s="308" t="s">
        <v>179</v>
      </c>
      <c r="C22" s="153">
        <v>58.269969644650068</v>
      </c>
      <c r="D22" s="152">
        <f t="shared" ca="1" si="1"/>
        <v>8.9305307728848815E-2</v>
      </c>
      <c r="E22" s="152">
        <f t="shared" si="4"/>
        <v>8.9305307728848815E-2</v>
      </c>
      <c r="F22" s="152">
        <f t="shared" si="2"/>
        <v>9.3887948912984243E-2</v>
      </c>
      <c r="G22" s="152">
        <v>1.0475320907986863E-2</v>
      </c>
      <c r="H22" s="513">
        <v>6.7000000000000004E-2</v>
      </c>
      <c r="I22" s="517">
        <v>5.8499999999999996E-2</v>
      </c>
      <c r="J22" s="298">
        <v>407.13</v>
      </c>
      <c r="K22" s="298">
        <v>411.66499999999996</v>
      </c>
      <c r="L22" s="297">
        <v>45.472810156242403</v>
      </c>
      <c r="M22" s="296">
        <f t="shared" si="0"/>
        <v>1.0833972236558909E-2</v>
      </c>
      <c r="N22" s="145">
        <f t="shared" si="3"/>
        <v>8.2000000000000073E-2</v>
      </c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89"/>
      <c r="AM22" s="289"/>
      <c r="AN22" s="289"/>
    </row>
    <row r="23" spans="1:40">
      <c r="A23" s="303">
        <v>35125</v>
      </c>
      <c r="B23" s="303" t="s">
        <v>178</v>
      </c>
      <c r="C23" s="151">
        <v>58.673328962150137</v>
      </c>
      <c r="D23" s="150">
        <f t="shared" ca="1" si="1"/>
        <v>7.628073377255995E-2</v>
      </c>
      <c r="E23" s="150">
        <f t="shared" si="4"/>
        <v>8.9777908933327932E-2</v>
      </c>
      <c r="F23" s="150">
        <f t="shared" si="2"/>
        <v>7.628073377255995E-2</v>
      </c>
      <c r="G23" s="150">
        <v>2.4051636398542131E-2</v>
      </c>
      <c r="H23" s="512">
        <v>6.7000000000000004E-2</v>
      </c>
      <c r="I23" s="518">
        <v>6.6000000000000003E-2</v>
      </c>
      <c r="J23" s="310">
        <v>412.07</v>
      </c>
      <c r="K23" s="310">
        <v>412.96500000000003</v>
      </c>
      <c r="L23" s="301">
        <v>46.078361351332639</v>
      </c>
      <c r="M23" s="300">
        <f t="shared" si="0"/>
        <v>1.3316775299560213E-2</v>
      </c>
      <c r="N23" s="150">
        <f t="shared" si="3"/>
        <v>7.8999999999999959E-2</v>
      </c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289"/>
      <c r="AI23" s="289"/>
      <c r="AJ23" s="289"/>
      <c r="AK23" s="289"/>
      <c r="AL23" s="289"/>
      <c r="AM23" s="289"/>
      <c r="AN23" s="289"/>
    </row>
    <row r="24" spans="1:40">
      <c r="A24" s="303">
        <v>35217</v>
      </c>
      <c r="B24" s="303" t="s">
        <v>177</v>
      </c>
      <c r="C24" s="151">
        <v>58.974191593748216</v>
      </c>
      <c r="D24" s="150">
        <f t="shared" ca="1" si="1"/>
        <v>7.0719790468372734E-2</v>
      </c>
      <c r="E24" s="150">
        <f t="shared" si="4"/>
        <v>8.3206606697875163E-2</v>
      </c>
      <c r="F24" s="150">
        <f t="shared" si="2"/>
        <v>6.5243950957621033E-2</v>
      </c>
      <c r="G24" s="150">
        <v>9.9493677095445765E-3</v>
      </c>
      <c r="H24" s="512">
        <v>7.4999999999999997E-2</v>
      </c>
      <c r="I24" s="518">
        <v>6.7000000000000004E-2</v>
      </c>
      <c r="J24" s="310">
        <v>410.35</v>
      </c>
      <c r="K24" s="310">
        <v>408.36500000000001</v>
      </c>
      <c r="L24" s="301">
        <v>47.056775300164041</v>
      </c>
      <c r="M24" s="300">
        <f t="shared" si="0"/>
        <v>2.1233696688372161E-2</v>
      </c>
      <c r="N24" s="150">
        <f t="shared" si="3"/>
        <v>8.2999999999999963E-2</v>
      </c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9"/>
      <c r="AN24" s="289"/>
    </row>
    <row r="25" spans="1:40">
      <c r="A25" s="303">
        <v>35309</v>
      </c>
      <c r="B25" s="303" t="s">
        <v>176</v>
      </c>
      <c r="C25" s="151">
        <v>56.694324232811752</v>
      </c>
      <c r="D25" s="150">
        <f t="shared" ca="1" si="1"/>
        <v>6.9357119716447535E-2</v>
      </c>
      <c r="E25" s="150">
        <f t="shared" si="4"/>
        <v>7.5398299481457709E-2</v>
      </c>
      <c r="F25" s="150">
        <f t="shared" si="2"/>
        <v>6.6540451895469976E-2</v>
      </c>
      <c r="G25" s="150">
        <v>9.9691423867678264E-3</v>
      </c>
      <c r="H25" s="512">
        <v>7.4999999999999997E-2</v>
      </c>
      <c r="I25" s="518">
        <v>7.4999999999999997E-2</v>
      </c>
      <c r="J25" s="310">
        <v>411.94</v>
      </c>
      <c r="K25" s="310">
        <v>411.28499999999997</v>
      </c>
      <c r="L25" s="301">
        <v>47.819521824275945</v>
      </c>
      <c r="M25" s="300">
        <f t="shared" si="0"/>
        <v>1.6209069135029397E-2</v>
      </c>
      <c r="N25" s="154">
        <f t="shared" si="3"/>
        <v>6.2999999999999945E-2</v>
      </c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  <c r="AG25" s="289"/>
      <c r="AH25" s="289"/>
      <c r="AI25" s="289"/>
      <c r="AJ25" s="289"/>
      <c r="AK25" s="289"/>
      <c r="AL25" s="289"/>
      <c r="AM25" s="289"/>
      <c r="AN25" s="289"/>
    </row>
    <row r="26" spans="1:40">
      <c r="A26" s="308">
        <v>35400</v>
      </c>
      <c r="B26" s="308" t="s">
        <v>175</v>
      </c>
      <c r="C26" s="153">
        <v>62.020479922711203</v>
      </c>
      <c r="D26" s="152">
        <f t="shared" ca="1" si="1"/>
        <v>6.8042517707893602E-2</v>
      </c>
      <c r="E26" s="152">
        <f t="shared" si="4"/>
        <v>6.8042517707893602E-2</v>
      </c>
      <c r="F26" s="152">
        <f t="shared" si="2"/>
        <v>6.4364376726691486E-2</v>
      </c>
      <c r="G26" s="152">
        <v>1.4332506966986625E-2</v>
      </c>
      <c r="H26" s="513">
        <v>7.4999999999999997E-2</v>
      </c>
      <c r="I26" s="517">
        <v>7.4999999999999997E-2</v>
      </c>
      <c r="J26" s="298">
        <v>424.97</v>
      </c>
      <c r="K26" s="298">
        <v>422.125</v>
      </c>
      <c r="L26" s="297">
        <v>48.474015626554404</v>
      </c>
      <c r="M26" s="296">
        <f t="shared" si="0"/>
        <v>1.3686749204300908E-2</v>
      </c>
      <c r="N26" s="145">
        <f t="shared" si="3"/>
        <v>6.6000000000000059E-2</v>
      </c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289"/>
      <c r="AI26" s="289"/>
      <c r="AJ26" s="289"/>
      <c r="AK26" s="289"/>
      <c r="AL26" s="289"/>
      <c r="AM26" s="289"/>
      <c r="AN26" s="289"/>
    </row>
    <row r="27" spans="1:40">
      <c r="A27" s="303">
        <v>35490</v>
      </c>
      <c r="B27" s="303" t="s">
        <v>174</v>
      </c>
      <c r="C27" s="151">
        <v>61.963981516952728</v>
      </c>
      <c r="D27" s="150">
        <f t="shared" ca="1" si="1"/>
        <v>5.6084299510692048E-2</v>
      </c>
      <c r="E27" s="150">
        <f t="shared" si="4"/>
        <v>6.2938639678361108E-2</v>
      </c>
      <c r="F27" s="150">
        <f t="shared" si="2"/>
        <v>5.6084299510692048E-2</v>
      </c>
      <c r="G27" s="150">
        <v>2.2677075788373635E-2</v>
      </c>
      <c r="H27" s="512">
        <v>7.2499999999999995E-2</v>
      </c>
      <c r="I27" s="518">
        <v>7.4999999999999997E-2</v>
      </c>
      <c r="J27" s="310">
        <v>414.55</v>
      </c>
      <c r="K27" s="310">
        <v>416.95000000000005</v>
      </c>
      <c r="L27" s="301">
        <v>49.211689923223261</v>
      </c>
      <c r="M27" s="300">
        <f t="shared" si="0"/>
        <v>1.5217932476482288E-2</v>
      </c>
      <c r="N27" s="150">
        <f t="shared" si="3"/>
        <v>6.800000000000006E-2</v>
      </c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  <c r="AG27" s="289"/>
      <c r="AH27" s="289"/>
      <c r="AI27" s="289"/>
      <c r="AJ27" s="289"/>
      <c r="AK27" s="289"/>
      <c r="AL27" s="289"/>
      <c r="AM27" s="289"/>
      <c r="AN27" s="289"/>
    </row>
    <row r="28" spans="1:40">
      <c r="A28" s="303">
        <v>35582</v>
      </c>
      <c r="B28" s="303" t="s">
        <v>173</v>
      </c>
      <c r="C28" s="151">
        <v>62.99013925131689</v>
      </c>
      <c r="D28" s="150">
        <f t="shared" ca="1" si="1"/>
        <v>6.2105858056733521E-2</v>
      </c>
      <c r="E28" s="150">
        <f t="shared" si="4"/>
        <v>6.3709415652025925E-2</v>
      </c>
      <c r="F28" s="150">
        <f t="shared" si="2"/>
        <v>6.8096697030339604E-2</v>
      </c>
      <c r="G28" s="150">
        <v>2.0812338547169684E-2</v>
      </c>
      <c r="H28" s="512">
        <v>6.7500000000000004E-2</v>
      </c>
      <c r="I28" s="518">
        <v>7.3749999999999996E-2</v>
      </c>
      <c r="J28" s="310">
        <v>416.25</v>
      </c>
      <c r="K28" s="310">
        <v>417.55</v>
      </c>
      <c r="L28" s="301">
        <v>49.550784391072732</v>
      </c>
      <c r="M28" s="300">
        <f t="shared" si="0"/>
        <v>6.8905267910632784E-3</v>
      </c>
      <c r="N28" s="150">
        <f t="shared" si="3"/>
        <v>5.2999999999999936E-2</v>
      </c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  <c r="AG28" s="289"/>
      <c r="AH28" s="289"/>
      <c r="AI28" s="289"/>
      <c r="AJ28" s="289"/>
      <c r="AK28" s="289"/>
      <c r="AL28" s="289"/>
      <c r="AM28" s="289"/>
      <c r="AN28" s="289"/>
    </row>
    <row r="29" spans="1:40">
      <c r="A29" s="303">
        <v>35674</v>
      </c>
      <c r="B29" s="303" t="s">
        <v>172</v>
      </c>
      <c r="C29" s="151">
        <v>61.316810809695767</v>
      </c>
      <c r="D29" s="150">
        <f t="shared" ca="1" si="1"/>
        <v>6.8423543433949963E-2</v>
      </c>
      <c r="E29" s="150">
        <f t="shared" si="4"/>
        <v>6.7406709781752783E-2</v>
      </c>
      <c r="F29" s="150">
        <f t="shared" si="2"/>
        <v>8.1533498095895052E-2</v>
      </c>
      <c r="G29" s="150">
        <v>2.2589836045557421E-2</v>
      </c>
      <c r="H29" s="512">
        <v>6.5000000000000002E-2</v>
      </c>
      <c r="I29" s="518">
        <v>6.8750000000000006E-2</v>
      </c>
      <c r="J29" s="310">
        <v>414.85</v>
      </c>
      <c r="K29" s="310">
        <v>415.70000000000005</v>
      </c>
      <c r="L29" s="301">
        <v>50.688693133732507</v>
      </c>
      <c r="M29" s="300">
        <f t="shared" si="0"/>
        <v>2.2964495045708855E-2</v>
      </c>
      <c r="N29" s="154">
        <f t="shared" si="3"/>
        <v>6.0000000000000053E-2</v>
      </c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  <c r="AG29" s="289"/>
      <c r="AH29" s="289"/>
      <c r="AI29" s="289"/>
      <c r="AJ29" s="289"/>
      <c r="AK29" s="289"/>
      <c r="AL29" s="289"/>
      <c r="AM29" s="289"/>
      <c r="AN29" s="289"/>
    </row>
    <row r="30" spans="1:40">
      <c r="A30" s="308">
        <v>35765</v>
      </c>
      <c r="B30" s="308" t="s">
        <v>171</v>
      </c>
      <c r="C30" s="153">
        <v>67.562679904889791</v>
      </c>
      <c r="D30" s="152">
        <f t="shared" ca="1" si="1"/>
        <v>7.3917392684154981E-2</v>
      </c>
      <c r="E30" s="152">
        <f t="shared" si="4"/>
        <v>7.3917392684154981E-2</v>
      </c>
      <c r="F30" s="152">
        <f t="shared" si="2"/>
        <v>8.936080451304429E-2</v>
      </c>
      <c r="G30" s="152">
        <v>2.1286305865557242E-2</v>
      </c>
      <c r="H30" s="513">
        <v>6.5000000000000002E-2</v>
      </c>
      <c r="I30" s="517">
        <v>6.6250000000000003E-2</v>
      </c>
      <c r="J30" s="298">
        <v>439.85</v>
      </c>
      <c r="K30" s="298">
        <v>430.17500000000001</v>
      </c>
      <c r="L30" s="297">
        <v>51.382456564147674</v>
      </c>
      <c r="M30" s="296">
        <f t="shared" si="0"/>
        <v>1.3686749204300908E-2</v>
      </c>
      <c r="N30" s="145">
        <f t="shared" si="3"/>
        <v>6.0000000000000053E-2</v>
      </c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  <c r="AG30" s="289"/>
      <c r="AH30" s="289"/>
      <c r="AI30" s="289"/>
      <c r="AJ30" s="289"/>
      <c r="AK30" s="289"/>
      <c r="AL30" s="289"/>
      <c r="AM30" s="289"/>
      <c r="AN30" s="289"/>
    </row>
    <row r="31" spans="1:40">
      <c r="A31" s="303">
        <v>35855</v>
      </c>
      <c r="B31" s="303" t="s">
        <v>170</v>
      </c>
      <c r="C31" s="151">
        <v>66.709191364058938</v>
      </c>
      <c r="D31" s="150">
        <f t="shared" ca="1" si="1"/>
        <v>7.6580131407598007E-2</v>
      </c>
      <c r="E31" s="150">
        <f t="shared" si="4"/>
        <v>7.897187124328231E-2</v>
      </c>
      <c r="F31" s="150">
        <f t="shared" si="2"/>
        <v>7.6580131407598007E-2</v>
      </c>
      <c r="G31" s="150">
        <v>8.0332668611022839E-3</v>
      </c>
      <c r="H31" s="512">
        <v>8.5000000000000006E-2</v>
      </c>
      <c r="I31" s="518">
        <v>6.5000000000000002E-2</v>
      </c>
      <c r="J31" s="310">
        <v>454.35</v>
      </c>
      <c r="K31" s="310">
        <v>452.17500000000001</v>
      </c>
      <c r="L31" s="301">
        <v>51.819909489154092</v>
      </c>
      <c r="M31" s="300">
        <f t="shared" si="0"/>
        <v>8.513663111071601E-3</v>
      </c>
      <c r="N31" s="150">
        <f t="shared" si="3"/>
        <v>5.2999999999999936E-2</v>
      </c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  <c r="AG31" s="289"/>
      <c r="AH31" s="289"/>
      <c r="AI31" s="289"/>
      <c r="AJ31" s="289"/>
      <c r="AK31" s="289"/>
      <c r="AL31" s="289"/>
      <c r="AM31" s="289"/>
      <c r="AN31" s="289"/>
    </row>
    <row r="32" spans="1:40">
      <c r="A32" s="303">
        <v>35947</v>
      </c>
      <c r="B32" s="303" t="s">
        <v>169</v>
      </c>
      <c r="C32" s="151">
        <v>67.364041170975995</v>
      </c>
      <c r="D32" s="150">
        <f t="shared" ca="1" si="1"/>
        <v>7.2979680147379433E-2</v>
      </c>
      <c r="E32" s="150">
        <f t="shared" si="4"/>
        <v>7.913934175996773E-2</v>
      </c>
      <c r="F32" s="150">
        <f t="shared" si="2"/>
        <v>6.9437883002737788E-2</v>
      </c>
      <c r="G32" s="150">
        <v>1.6963575678550669E-2</v>
      </c>
      <c r="H32" s="512">
        <v>8.5000000000000006E-2</v>
      </c>
      <c r="I32" s="518">
        <v>7.7499999999999999E-2</v>
      </c>
      <c r="J32" s="310">
        <v>466</v>
      </c>
      <c r="K32" s="310">
        <v>459.32499999999999</v>
      </c>
      <c r="L32" s="301">
        <v>52.226526748190665</v>
      </c>
      <c r="M32" s="300">
        <f t="shared" si="0"/>
        <v>7.8467381175506556E-3</v>
      </c>
      <c r="N32" s="150">
        <f t="shared" si="3"/>
        <v>5.4000000000000048E-2</v>
      </c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  <c r="AG32" s="289"/>
      <c r="AH32" s="289"/>
      <c r="AI32" s="289"/>
      <c r="AJ32" s="289"/>
      <c r="AK32" s="289"/>
      <c r="AL32" s="289"/>
      <c r="AM32" s="289"/>
      <c r="AN32" s="289"/>
    </row>
    <row r="33" spans="1:40">
      <c r="A33" s="303">
        <v>36039</v>
      </c>
      <c r="B33" s="303" t="s">
        <v>168</v>
      </c>
      <c r="C33" s="151">
        <v>63.727724506986092</v>
      </c>
      <c r="D33" s="150">
        <f t="shared" ca="1" si="1"/>
        <v>6.1899220486958617E-2</v>
      </c>
      <c r="E33" s="150">
        <f t="shared" si="4"/>
        <v>6.8758823928098955E-2</v>
      </c>
      <c r="F33" s="150">
        <f t="shared" si="2"/>
        <v>3.9318967595573184E-2</v>
      </c>
      <c r="G33" s="150">
        <v>-6.7169375069598969E-3</v>
      </c>
      <c r="H33" s="512">
        <v>0.14000000000000001</v>
      </c>
      <c r="I33" s="518">
        <v>8.5000000000000006E-2</v>
      </c>
      <c r="J33" s="310">
        <v>465.5</v>
      </c>
      <c r="K33" s="310">
        <v>465.27499999999998</v>
      </c>
      <c r="L33" s="301">
        <v>53.121750404151669</v>
      </c>
      <c r="M33" s="300">
        <f t="shared" si="0"/>
        <v>1.7141167749433306E-2</v>
      </c>
      <c r="N33" s="154">
        <f t="shared" si="3"/>
        <v>4.8000000000000043E-2</v>
      </c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  <c r="AG33" s="289"/>
      <c r="AH33" s="289"/>
      <c r="AI33" s="289"/>
      <c r="AJ33" s="289"/>
      <c r="AK33" s="289"/>
      <c r="AL33" s="289"/>
      <c r="AM33" s="289"/>
      <c r="AN33" s="289"/>
    </row>
    <row r="34" spans="1:40">
      <c r="A34" s="308">
        <v>36130</v>
      </c>
      <c r="B34" s="308" t="s">
        <v>167</v>
      </c>
      <c r="C34" s="153">
        <v>66.645149958277258</v>
      </c>
      <c r="D34" s="152">
        <f t="shared" ca="1" si="1"/>
        <v>4.1808866270493628E-2</v>
      </c>
      <c r="E34" s="152">
        <f t="shared" si="4"/>
        <v>4.1808866270493628E-2</v>
      </c>
      <c r="F34" s="152">
        <f t="shared" si="2"/>
        <v>-1.3580425582646605E-2</v>
      </c>
      <c r="G34" s="152">
        <v>-3.2367408496706052E-2</v>
      </c>
      <c r="H34" s="513">
        <v>7.8E-2</v>
      </c>
      <c r="I34" s="517">
        <v>0.1125</v>
      </c>
      <c r="J34" s="298">
        <v>473</v>
      </c>
      <c r="K34" s="298">
        <v>468.125</v>
      </c>
      <c r="L34" s="297">
        <v>53.797432022662612</v>
      </c>
      <c r="M34" s="296">
        <f t="shared" si="0"/>
        <v>1.2719490855823468E-2</v>
      </c>
      <c r="N34" s="145">
        <f t="shared" si="3"/>
        <v>4.6999999999999931E-2</v>
      </c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  <c r="AG34" s="289"/>
      <c r="AH34" s="289"/>
      <c r="AI34" s="289"/>
      <c r="AJ34" s="289"/>
      <c r="AK34" s="289"/>
      <c r="AL34" s="289"/>
      <c r="AM34" s="289"/>
      <c r="AN34" s="289"/>
    </row>
    <row r="35" spans="1:40">
      <c r="A35" s="303">
        <v>36220</v>
      </c>
      <c r="B35" s="303" t="s">
        <v>166</v>
      </c>
      <c r="C35" s="151">
        <v>65.020637195377773</v>
      </c>
      <c r="D35" s="150">
        <f t="shared" ca="1" si="1"/>
        <v>-2.5312166646812462E-2</v>
      </c>
      <c r="E35" s="150">
        <f t="shared" si="4"/>
        <v>1.6160378023857724E-2</v>
      </c>
      <c r="F35" s="150">
        <f t="shared" si="2"/>
        <v>-2.5312166646812462E-2</v>
      </c>
      <c r="G35" s="150">
        <v>1.9194373514386243E-4</v>
      </c>
      <c r="H35" s="512">
        <v>7.0000000000000007E-2</v>
      </c>
      <c r="I35" s="518">
        <v>9.9000000000000005E-2</v>
      </c>
      <c r="J35" s="310">
        <v>483.35</v>
      </c>
      <c r="K35" s="310">
        <v>483.92500000000001</v>
      </c>
      <c r="L35" s="301">
        <v>53.944525778209403</v>
      </c>
      <c r="M35" s="300">
        <f t="shared" si="0"/>
        <v>2.7342151849334417E-3</v>
      </c>
      <c r="N35" s="150">
        <f t="shared" si="3"/>
        <v>4.0999999999999925E-2</v>
      </c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  <c r="AG35" s="289"/>
      <c r="AH35" s="289"/>
      <c r="AI35" s="289"/>
      <c r="AJ35" s="289"/>
      <c r="AK35" s="289"/>
      <c r="AL35" s="289"/>
      <c r="AM35" s="289"/>
      <c r="AN35" s="289"/>
    </row>
    <row r="36" spans="1:40">
      <c r="A36" s="303">
        <v>36312</v>
      </c>
      <c r="B36" s="303" t="s">
        <v>165</v>
      </c>
      <c r="C36" s="151">
        <v>65.188514975924434</v>
      </c>
      <c r="D36" s="150">
        <f t="shared" ca="1" si="1"/>
        <v>-2.8820669798671483E-2</v>
      </c>
      <c r="E36" s="150">
        <f t="shared" si="4"/>
        <v>-9.0156762164597115E-3</v>
      </c>
      <c r="F36" s="150">
        <f t="shared" si="2"/>
        <v>-3.229506658500314E-2</v>
      </c>
      <c r="G36" s="150">
        <v>2.7283652798368863E-3</v>
      </c>
      <c r="H36" s="512">
        <v>0.05</v>
      </c>
      <c r="I36" s="518">
        <v>7.1249999999999994E-2</v>
      </c>
      <c r="J36" s="310">
        <v>517.95000000000005</v>
      </c>
      <c r="K36" s="310">
        <v>500.90000000000003</v>
      </c>
      <c r="L36" s="301">
        <v>54.21113476462191</v>
      </c>
      <c r="M36" s="300">
        <f t="shared" ref="M36:M67" si="5">L36/L35-1</f>
        <v>4.9422806589987101E-3</v>
      </c>
      <c r="N36" s="150">
        <f t="shared" si="3"/>
        <v>3.8000000000000034E-2</v>
      </c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  <c r="AG36" s="289"/>
      <c r="AH36" s="289"/>
      <c r="AI36" s="289"/>
      <c r="AJ36" s="289"/>
      <c r="AK36" s="289"/>
      <c r="AL36" s="289"/>
      <c r="AM36" s="289"/>
      <c r="AN36" s="289"/>
    </row>
    <row r="37" spans="1:40">
      <c r="A37" s="303">
        <v>36404</v>
      </c>
      <c r="B37" s="303" t="s">
        <v>164</v>
      </c>
      <c r="C37" s="151">
        <v>63.282142622984885</v>
      </c>
      <c r="D37" s="150">
        <f t="shared" ca="1" si="1"/>
        <v>-2.1787873588591355E-2</v>
      </c>
      <c r="E37" s="150">
        <f t="shared" si="4"/>
        <v>-1.9698223368080248E-2</v>
      </c>
      <c r="F37" s="150">
        <f t="shared" si="2"/>
        <v>-6.9919628771989428E-3</v>
      </c>
      <c r="G37" s="150">
        <v>2.1095231920028379E-2</v>
      </c>
      <c r="H37" s="512">
        <v>0.05</v>
      </c>
      <c r="I37" s="518">
        <v>5.7500000000000002E-2</v>
      </c>
      <c r="J37" s="310">
        <v>531.95000000000005</v>
      </c>
      <c r="K37" s="310">
        <v>523.1</v>
      </c>
      <c r="L37" s="301">
        <v>54.662281165872066</v>
      </c>
      <c r="M37" s="300">
        <f t="shared" si="5"/>
        <v>8.3220246764612593E-3</v>
      </c>
      <c r="N37" s="154">
        <f t="shared" si="3"/>
        <v>2.8999999999999915E-2</v>
      </c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89"/>
      <c r="AJ37" s="289"/>
      <c r="AK37" s="289"/>
      <c r="AL37" s="289"/>
      <c r="AM37" s="289"/>
      <c r="AN37" s="289"/>
    </row>
    <row r="38" spans="1:40">
      <c r="A38" s="308">
        <v>36495</v>
      </c>
      <c r="B38" s="308" t="s">
        <v>163</v>
      </c>
      <c r="C38" s="153">
        <v>70.231204625937167</v>
      </c>
      <c r="D38" s="152">
        <f t="shared" ca="1" si="1"/>
        <v>-2.7363139820137938E-3</v>
      </c>
      <c r="E38" s="152">
        <f t="shared" si="4"/>
        <v>-2.7363139820137938E-3</v>
      </c>
      <c r="F38" s="152">
        <f t="shared" si="2"/>
        <v>5.3808186640812217E-2</v>
      </c>
      <c r="G38" s="152">
        <v>2.6340632665831754E-2</v>
      </c>
      <c r="H38" s="513">
        <v>0.05</v>
      </c>
      <c r="I38" s="517">
        <v>0.05</v>
      </c>
      <c r="J38" s="298">
        <v>528.20000000000005</v>
      </c>
      <c r="K38" s="298">
        <v>538.17499999999995</v>
      </c>
      <c r="L38" s="297">
        <v>55.034772959183847</v>
      </c>
      <c r="M38" s="296">
        <f t="shared" si="5"/>
        <v>6.8144209382967613E-3</v>
      </c>
      <c r="N38" s="145">
        <f t="shared" si="3"/>
        <v>2.2999999999999909E-2</v>
      </c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89"/>
      <c r="AM38" s="289"/>
      <c r="AN38" s="289"/>
    </row>
    <row r="39" spans="1:40">
      <c r="A39" s="303">
        <v>36586</v>
      </c>
      <c r="B39" s="303" t="s">
        <v>162</v>
      </c>
      <c r="C39" s="151">
        <v>68.789327396034835</v>
      </c>
      <c r="D39" s="150">
        <f t="shared" ref="D39:D70" ca="1" si="6">AVERAGE(OFFSET($C$1,MATCH(EDATE(A39,0),$A$1:$A$304,0)-1,,IF(MONTH($A39)=3,-1,IF(MONTH($A39)=6,-2,IF(MONTH($A39)=9,-3,-4)))))/AVERAGE(OFFSET($C$1,MATCH(EDATE(A39,-12),$A$1:$A$304,0)-1,,IF(MONTH($A39)=3,-1,IF(MONTH($A39)=6,-2,IF(MONTH($A39)=9,-3,-4)))))-1</f>
        <v>5.7961446753169721E-2</v>
      </c>
      <c r="E39" s="150">
        <f t="shared" si="4"/>
        <v>1.8015226349354929E-2</v>
      </c>
      <c r="F39" s="150">
        <f t="shared" ref="F39:F70" si="7">C39/C35-1</f>
        <v>5.7961446753169721E-2</v>
      </c>
      <c r="G39" s="150">
        <v>9.4478038500946937E-3</v>
      </c>
      <c r="H39" s="512">
        <v>5.5E-2</v>
      </c>
      <c r="I39" s="518">
        <v>0.05</v>
      </c>
      <c r="J39" s="310">
        <v>501.35</v>
      </c>
      <c r="K39" s="310">
        <v>509.3</v>
      </c>
      <c r="L39" s="301">
        <v>55.778639654668524</v>
      </c>
      <c r="M39" s="300">
        <f t="shared" si="5"/>
        <v>1.3516303520255457E-2</v>
      </c>
      <c r="N39" s="150">
        <f t="shared" ref="N39:N70" si="8">L39/L35-1</f>
        <v>3.400000000000003E-2</v>
      </c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  <c r="AJ39" s="289"/>
      <c r="AK39" s="289"/>
      <c r="AL39" s="289"/>
      <c r="AM39" s="289"/>
      <c r="AN39" s="289"/>
    </row>
    <row r="40" spans="1:40">
      <c r="A40" s="303">
        <v>36678</v>
      </c>
      <c r="B40" s="303" t="s">
        <v>161</v>
      </c>
      <c r="C40" s="151">
        <v>68.997047566796439</v>
      </c>
      <c r="D40" s="150">
        <f t="shared" ca="1" si="6"/>
        <v>5.8192705083898622E-2</v>
      </c>
      <c r="E40" s="150">
        <f t="shared" si="4"/>
        <v>4.1129834292584322E-2</v>
      </c>
      <c r="F40" s="150">
        <f t="shared" si="7"/>
        <v>5.8423367862860287E-2</v>
      </c>
      <c r="G40" s="150">
        <v>2.2169427729687996E-3</v>
      </c>
      <c r="H40" s="512">
        <v>5.5E-2</v>
      </c>
      <c r="I40" s="518">
        <v>5.3749999999999999E-2</v>
      </c>
      <c r="J40" s="310">
        <v>538.54999999999995</v>
      </c>
      <c r="K40" s="310">
        <v>526.27499999999998</v>
      </c>
      <c r="L40" s="301">
        <v>56.216946750912918</v>
      </c>
      <c r="M40" s="300">
        <f t="shared" si="5"/>
        <v>7.8579739297695017E-3</v>
      </c>
      <c r="N40" s="150">
        <f t="shared" si="8"/>
        <v>3.6999999999999922E-2</v>
      </c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89"/>
      <c r="AJ40" s="289"/>
      <c r="AK40" s="289"/>
      <c r="AL40" s="289"/>
      <c r="AM40" s="289"/>
      <c r="AN40" s="289"/>
    </row>
    <row r="41" spans="1:40">
      <c r="A41" s="303">
        <v>36770</v>
      </c>
      <c r="B41" s="303" t="s">
        <v>160</v>
      </c>
      <c r="C41" s="151">
        <v>66.445898950767784</v>
      </c>
      <c r="D41" s="150">
        <f t="shared" ca="1" si="6"/>
        <v>5.5511433373431007E-2</v>
      </c>
      <c r="E41" s="150">
        <f t="shared" si="4"/>
        <v>5.5075073393116458E-2</v>
      </c>
      <c r="F41" s="150">
        <f t="shared" si="7"/>
        <v>4.9994456518825059E-2</v>
      </c>
      <c r="G41" s="150">
        <v>1.5558996098022693E-2</v>
      </c>
      <c r="H41" s="512">
        <v>0.05</v>
      </c>
      <c r="I41" s="518">
        <v>5.5E-2</v>
      </c>
      <c r="J41" s="310">
        <v>563.35</v>
      </c>
      <c r="K41" s="310">
        <v>559.04999999999995</v>
      </c>
      <c r="L41" s="301">
        <v>56.958096974838696</v>
      </c>
      <c r="M41" s="300">
        <f t="shared" si="5"/>
        <v>1.3183750928517757E-2</v>
      </c>
      <c r="N41" s="154">
        <f t="shared" si="8"/>
        <v>4.2000000000000037E-2</v>
      </c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  <c r="AJ41" s="289"/>
      <c r="AK41" s="289"/>
      <c r="AL41" s="289"/>
      <c r="AM41" s="289"/>
      <c r="AN41" s="289"/>
    </row>
    <row r="42" spans="1:40">
      <c r="A42" s="308">
        <v>36861</v>
      </c>
      <c r="B42" s="308" t="s">
        <v>159</v>
      </c>
      <c r="C42" s="153">
        <v>72.601509957370922</v>
      </c>
      <c r="D42" s="152">
        <f t="shared" ca="1" si="6"/>
        <v>4.9716214883333665E-2</v>
      </c>
      <c r="E42" s="152">
        <f t="shared" ref="E42:E73" si="9">AVERAGE(C39:C42)/AVERAGE(C35:C38)-1</f>
        <v>4.9716214883333665E-2</v>
      </c>
      <c r="F42" s="152">
        <f t="shared" si="7"/>
        <v>3.3750030973530798E-2</v>
      </c>
      <c r="G42" s="152">
        <v>1.173626283882867E-2</v>
      </c>
      <c r="H42" s="513">
        <v>0.05</v>
      </c>
      <c r="I42" s="517">
        <v>5.2499999999999998E-2</v>
      </c>
      <c r="J42" s="298">
        <v>572.45000000000005</v>
      </c>
      <c r="K42" s="298">
        <v>571.40000000000009</v>
      </c>
      <c r="L42" s="297">
        <v>57.511337742347116</v>
      </c>
      <c r="M42" s="296">
        <f t="shared" si="5"/>
        <v>9.7131188872552343E-3</v>
      </c>
      <c r="N42" s="145">
        <f t="shared" si="8"/>
        <v>4.4999999999999929E-2</v>
      </c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  <c r="AG42" s="289"/>
      <c r="AH42" s="289"/>
      <c r="AI42" s="289"/>
      <c r="AJ42" s="289"/>
      <c r="AK42" s="289"/>
      <c r="AL42" s="289"/>
      <c r="AM42" s="289"/>
      <c r="AN42" s="289"/>
    </row>
    <row r="43" spans="1:40">
      <c r="A43" s="303">
        <v>36951</v>
      </c>
      <c r="B43" s="303" t="s">
        <v>158</v>
      </c>
      <c r="C43" s="151">
        <v>71.118599134488463</v>
      </c>
      <c r="D43" s="150">
        <f t="shared" ca="1" si="6"/>
        <v>3.3860946554158167E-2</v>
      </c>
      <c r="E43" s="150">
        <f t="shared" si="9"/>
        <v>4.3634581030818298E-2</v>
      </c>
      <c r="F43" s="150">
        <f t="shared" si="7"/>
        <v>3.3860946554158167E-2</v>
      </c>
      <c r="G43" s="150">
        <v>6.9672656173480618E-3</v>
      </c>
      <c r="H43" s="512">
        <v>0.04</v>
      </c>
      <c r="I43" s="518">
        <v>0.05</v>
      </c>
      <c r="J43" s="310">
        <v>592.65</v>
      </c>
      <c r="K43" s="310">
        <v>577.30999999999995</v>
      </c>
      <c r="L43" s="301">
        <v>57.730892042581921</v>
      </c>
      <c r="M43" s="300">
        <f t="shared" si="5"/>
        <v>3.8175829124060812E-3</v>
      </c>
      <c r="N43" s="150">
        <f t="shared" si="8"/>
        <v>3.499999999999992E-2</v>
      </c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  <c r="AG43" s="289"/>
      <c r="AH43" s="289"/>
      <c r="AI43" s="289"/>
      <c r="AJ43" s="289"/>
      <c r="AK43" s="289"/>
      <c r="AL43" s="289"/>
      <c r="AM43" s="289"/>
      <c r="AN43" s="289"/>
    </row>
    <row r="44" spans="1:40">
      <c r="A44" s="303">
        <v>37043</v>
      </c>
      <c r="B44" s="303" t="s">
        <v>157</v>
      </c>
      <c r="C44" s="151">
        <v>71.901526128210236</v>
      </c>
      <c r="D44" s="150">
        <f t="shared" ca="1" si="6"/>
        <v>3.7984527144133473E-2</v>
      </c>
      <c r="E44" s="150">
        <f t="shared" si="9"/>
        <v>3.9689727181805745E-2</v>
      </c>
      <c r="F44" s="150">
        <f t="shared" si="7"/>
        <v>4.2095693422272262E-2</v>
      </c>
      <c r="G44" s="150">
        <v>9.6873871584262083E-3</v>
      </c>
      <c r="H44" s="512">
        <v>3.5000000000000003E-2</v>
      </c>
      <c r="I44" s="518">
        <v>4.3749999999999997E-2</v>
      </c>
      <c r="J44" s="310">
        <v>626.85</v>
      </c>
      <c r="K44" s="310">
        <v>614.49</v>
      </c>
      <c r="L44" s="301">
        <v>58.240756833945781</v>
      </c>
      <c r="M44" s="300">
        <f t="shared" si="5"/>
        <v>8.8317497499914577E-3</v>
      </c>
      <c r="N44" s="150">
        <f t="shared" si="8"/>
        <v>3.6000000000000032E-2</v>
      </c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  <c r="AG44" s="289"/>
      <c r="AH44" s="289"/>
      <c r="AI44" s="289"/>
      <c r="AJ44" s="289"/>
      <c r="AK44" s="289"/>
      <c r="AL44" s="289"/>
      <c r="AM44" s="289"/>
      <c r="AN44" s="289"/>
    </row>
    <row r="45" spans="1:40">
      <c r="A45" s="303">
        <v>37135</v>
      </c>
      <c r="B45" s="303" t="s">
        <v>156</v>
      </c>
      <c r="C45" s="151">
        <v>68.282124371966304</v>
      </c>
      <c r="D45" s="150">
        <f t="shared" ca="1" si="6"/>
        <v>3.4617328522997814E-2</v>
      </c>
      <c r="E45" s="150">
        <f t="shared" si="9"/>
        <v>3.439539971850869E-2</v>
      </c>
      <c r="F45" s="150">
        <f t="shared" si="7"/>
        <v>2.7634894706730417E-2</v>
      </c>
      <c r="G45" s="150">
        <v>-2.3509538042197908E-3</v>
      </c>
      <c r="H45" s="512">
        <v>6.5000000000000002E-2</v>
      </c>
      <c r="I45" s="518">
        <v>3.6249999999999998E-2</v>
      </c>
      <c r="J45" s="310">
        <v>696.2</v>
      </c>
      <c r="K45" s="310">
        <v>680.875</v>
      </c>
      <c r="L45" s="301">
        <v>59.179462756857404</v>
      </c>
      <c r="M45" s="300">
        <f t="shared" si="5"/>
        <v>1.6117680709198723E-2</v>
      </c>
      <c r="N45" s="154">
        <f t="shared" si="8"/>
        <v>3.8999999999999924E-2</v>
      </c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  <c r="AG45" s="289"/>
      <c r="AH45" s="289"/>
      <c r="AI45" s="289"/>
      <c r="AJ45" s="289"/>
      <c r="AK45" s="289"/>
      <c r="AL45" s="289"/>
      <c r="AM45" s="289"/>
      <c r="AN45" s="289"/>
    </row>
    <row r="46" spans="1:40">
      <c r="A46" s="308">
        <v>37226</v>
      </c>
      <c r="B46" s="308" t="s">
        <v>155</v>
      </c>
      <c r="C46" s="153">
        <v>74.262968462711243</v>
      </c>
      <c r="D46" s="152">
        <f t="shared" ca="1" si="6"/>
        <v>3.1540349246087285E-2</v>
      </c>
      <c r="E46" s="152">
        <f t="shared" si="9"/>
        <v>3.1540349246087285E-2</v>
      </c>
      <c r="F46" s="152">
        <f t="shared" si="7"/>
        <v>2.2884627417747438E-2</v>
      </c>
      <c r="G46" s="152">
        <v>6.2460033681954741E-3</v>
      </c>
      <c r="H46" s="513">
        <v>6.5000000000000002E-2</v>
      </c>
      <c r="I46" s="517">
        <v>0.05</v>
      </c>
      <c r="J46" s="298">
        <v>654</v>
      </c>
      <c r="K46" s="298">
        <v>685.1</v>
      </c>
      <c r="L46" s="297">
        <v>59.006632523648143</v>
      </c>
      <c r="M46" s="296">
        <f t="shared" si="5"/>
        <v>-2.9204427542599554E-3</v>
      </c>
      <c r="N46" s="145">
        <f t="shared" si="8"/>
        <v>2.6000000000000023E-2</v>
      </c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  <c r="AG46" s="289"/>
      <c r="AH46" s="289"/>
      <c r="AI46" s="289"/>
      <c r="AJ46" s="289"/>
      <c r="AK46" s="289"/>
      <c r="AL46" s="289"/>
      <c r="AM46" s="289"/>
      <c r="AN46" s="289"/>
    </row>
    <row r="47" spans="1:40">
      <c r="A47" s="303">
        <v>37316</v>
      </c>
      <c r="B47" s="303" t="s">
        <v>12</v>
      </c>
      <c r="C47" s="151">
        <v>71.967654377462893</v>
      </c>
      <c r="D47" s="150">
        <f t="shared" ca="1" si="6"/>
        <v>1.1938582217695615E-2</v>
      </c>
      <c r="E47" s="150">
        <f t="shared" si="9"/>
        <v>2.5974847262999701E-2</v>
      </c>
      <c r="F47" s="150">
        <f t="shared" si="7"/>
        <v>1.1938582217695615E-2</v>
      </c>
      <c r="G47" s="150">
        <v>8.3743443446355759E-3</v>
      </c>
      <c r="H47" s="512">
        <v>4.7500000000000001E-2</v>
      </c>
      <c r="I47" s="518">
        <v>6.5000000000000002E-2</v>
      </c>
      <c r="J47" s="310">
        <v>656.45</v>
      </c>
      <c r="K47" s="310">
        <v>667</v>
      </c>
      <c r="L47" s="301">
        <v>59.231895235689052</v>
      </c>
      <c r="M47" s="300">
        <f t="shared" si="5"/>
        <v>3.8175829124060812E-3</v>
      </c>
      <c r="N47" s="150">
        <f t="shared" si="8"/>
        <v>2.6000000000000023E-2</v>
      </c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  <c r="AG47" s="289"/>
      <c r="AH47" s="289"/>
      <c r="AI47" s="289"/>
      <c r="AJ47" s="289"/>
      <c r="AK47" s="289"/>
      <c r="AL47" s="289"/>
      <c r="AM47" s="289"/>
      <c r="AN47" s="289"/>
    </row>
    <row r="48" spans="1:40">
      <c r="A48" s="303">
        <v>37408</v>
      </c>
      <c r="B48" s="303" t="s">
        <v>13</v>
      </c>
      <c r="C48" s="151">
        <v>73.762260634348891</v>
      </c>
      <c r="D48" s="150">
        <f t="shared" ca="1" si="6"/>
        <v>1.8946912150550554E-2</v>
      </c>
      <c r="E48" s="150">
        <f t="shared" si="9"/>
        <v>2.2007047687708114E-2</v>
      </c>
      <c r="F48" s="150">
        <f t="shared" si="7"/>
        <v>2.5878929229133707E-2</v>
      </c>
      <c r="G48" s="150">
        <v>8.1345839454221025E-3</v>
      </c>
      <c r="H48" s="512">
        <v>0.04</v>
      </c>
      <c r="I48" s="518">
        <v>5.3749999999999999E-2</v>
      </c>
      <c r="J48" s="310">
        <v>695.45</v>
      </c>
      <c r="K48" s="310">
        <v>671.6</v>
      </c>
      <c r="L48" s="301">
        <v>59.405571970624699</v>
      </c>
      <c r="M48" s="300">
        <f t="shared" si="5"/>
        <v>2.9321488742606316E-3</v>
      </c>
      <c r="N48" s="150">
        <f t="shared" si="8"/>
        <v>2.0000000000000018E-2</v>
      </c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  <c r="AG48" s="289"/>
      <c r="AH48" s="289"/>
      <c r="AI48" s="289"/>
      <c r="AJ48" s="289"/>
      <c r="AK48" s="289"/>
      <c r="AL48" s="289"/>
      <c r="AM48" s="289"/>
      <c r="AN48" s="289"/>
    </row>
    <row r="49" spans="1:253">
      <c r="A49" s="303">
        <v>37500</v>
      </c>
      <c r="B49" s="303" t="s">
        <v>14</v>
      </c>
      <c r="C49" s="151">
        <v>71.167805525481981</v>
      </c>
      <c r="D49" s="150">
        <f t="shared" ca="1" si="6"/>
        <v>2.64808865608539E-2</v>
      </c>
      <c r="E49" s="150">
        <f t="shared" si="9"/>
        <v>2.5561230391584422E-2</v>
      </c>
      <c r="F49" s="150">
        <f t="shared" si="7"/>
        <v>4.2261150777851419E-2</v>
      </c>
      <c r="G49" s="150">
        <v>1.0893371648408534E-2</v>
      </c>
      <c r="H49" s="512">
        <v>0.03</v>
      </c>
      <c r="I49" s="518">
        <v>4.3749999999999997E-2</v>
      </c>
      <c r="J49" s="310">
        <v>746.75</v>
      </c>
      <c r="K49" s="310">
        <v>723.17499999999995</v>
      </c>
      <c r="L49" s="301">
        <v>60.540590400265117</v>
      </c>
      <c r="M49" s="300">
        <f t="shared" si="5"/>
        <v>1.9106262123049111E-2</v>
      </c>
      <c r="N49" s="154">
        <f t="shared" si="8"/>
        <v>2.2999999999999909E-2</v>
      </c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  <c r="AG49" s="289"/>
      <c r="AH49" s="289"/>
      <c r="AI49" s="289"/>
      <c r="AJ49" s="289"/>
      <c r="AK49" s="289"/>
      <c r="AL49" s="289"/>
      <c r="AM49" s="289"/>
      <c r="AN49" s="289"/>
    </row>
    <row r="50" spans="1:253">
      <c r="A50" s="308">
        <v>37591</v>
      </c>
      <c r="B50" s="308" t="s">
        <v>15</v>
      </c>
      <c r="C50" s="153">
        <v>77.81357789566799</v>
      </c>
      <c r="D50" s="152">
        <f t="shared" ca="1" si="6"/>
        <v>3.2027991351757601E-2</v>
      </c>
      <c r="E50" s="152">
        <f t="shared" si="9"/>
        <v>3.2027991351757601E-2</v>
      </c>
      <c r="F50" s="152">
        <f t="shared" si="7"/>
        <v>4.7811304967422252E-2</v>
      </c>
      <c r="G50" s="152">
        <v>1.4532851530717927E-2</v>
      </c>
      <c r="H50" s="513">
        <v>0.03</v>
      </c>
      <c r="I50" s="517">
        <v>3.125E-2</v>
      </c>
      <c r="J50" s="298">
        <v>720.35</v>
      </c>
      <c r="K50" s="298">
        <v>726.85</v>
      </c>
      <c r="L50" s="297">
        <v>60.658818234310296</v>
      </c>
      <c r="M50" s="296">
        <f t="shared" si="5"/>
        <v>1.9528688647321157E-3</v>
      </c>
      <c r="N50" s="145">
        <f t="shared" si="8"/>
        <v>2.8000000000000025E-2</v>
      </c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89"/>
      <c r="AJ50" s="289"/>
      <c r="AK50" s="289"/>
      <c r="AL50" s="289"/>
      <c r="AM50" s="289"/>
      <c r="AN50" s="289"/>
    </row>
    <row r="51" spans="1:253" ht="15.75" customHeight="1">
      <c r="A51" s="303">
        <v>37681</v>
      </c>
      <c r="B51" s="303" t="s">
        <v>16</v>
      </c>
      <c r="C51" s="151">
        <v>75.806040801744885</v>
      </c>
      <c r="D51" s="150">
        <f t="shared" ca="1" si="6"/>
        <v>5.3334882976038944E-2</v>
      </c>
      <c r="E51" s="150">
        <f t="shared" si="9"/>
        <v>4.2370135312608248E-2</v>
      </c>
      <c r="F51" s="150">
        <f t="shared" si="7"/>
        <v>5.3334882976038944E-2</v>
      </c>
      <c r="G51" s="150">
        <v>1.4210527761004066E-2</v>
      </c>
      <c r="H51" s="512">
        <v>2.75E-2</v>
      </c>
      <c r="I51" s="518">
        <v>0.03</v>
      </c>
      <c r="J51" s="310">
        <v>726.25</v>
      </c>
      <c r="K51" s="310">
        <v>730.75</v>
      </c>
      <c r="L51" s="301">
        <v>61.897330521295054</v>
      </c>
      <c r="M51" s="300">
        <f t="shared" si="5"/>
        <v>2.0417679127883614E-2</v>
      </c>
      <c r="N51" s="150">
        <f t="shared" si="8"/>
        <v>4.4999999999999929E-2</v>
      </c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  <c r="AG51" s="289"/>
      <c r="AH51" s="289"/>
      <c r="AI51" s="289"/>
      <c r="AJ51" s="289"/>
      <c r="AK51" s="289"/>
      <c r="AL51" s="289"/>
      <c r="AM51" s="289"/>
      <c r="AN51" s="289"/>
    </row>
    <row r="52" spans="1:253" ht="15.75" customHeight="1">
      <c r="A52" s="303">
        <v>37773</v>
      </c>
      <c r="B52" s="303" t="s">
        <v>17</v>
      </c>
      <c r="C52" s="151">
        <v>77.558761483480211</v>
      </c>
      <c r="D52" s="150">
        <f t="shared" ca="1" si="6"/>
        <v>5.2390665792912072E-2</v>
      </c>
      <c r="E52" s="150">
        <f t="shared" si="9"/>
        <v>4.8811646784791218E-2</v>
      </c>
      <c r="F52" s="150">
        <f t="shared" si="7"/>
        <v>5.1469421035658991E-2</v>
      </c>
      <c r="G52" s="150">
        <v>1.0586766822446636E-2</v>
      </c>
      <c r="H52" s="512">
        <v>2.75E-2</v>
      </c>
      <c r="I52" s="518">
        <v>2.75E-2</v>
      </c>
      <c r="J52" s="310">
        <v>695.46</v>
      </c>
      <c r="K52" s="310">
        <v>700.85500000000002</v>
      </c>
      <c r="L52" s="301">
        <v>61.544172561567187</v>
      </c>
      <c r="M52" s="300">
        <f t="shared" si="5"/>
        <v>-5.7055442739386564E-3</v>
      </c>
      <c r="N52" s="150">
        <f t="shared" si="8"/>
        <v>3.6000000000000032E-2</v>
      </c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89"/>
      <c r="AJ52" s="289"/>
      <c r="AK52" s="289"/>
      <c r="AL52" s="289"/>
      <c r="AM52" s="289"/>
      <c r="AN52" s="289"/>
    </row>
    <row r="53" spans="1:253" ht="15.75" customHeight="1">
      <c r="A53" s="303">
        <v>37865</v>
      </c>
      <c r="B53" s="303" t="s">
        <v>18</v>
      </c>
      <c r="C53" s="151">
        <v>74.435560141414669</v>
      </c>
      <c r="D53" s="150">
        <f t="shared" ca="1" si="6"/>
        <v>5.0266281555833014E-2</v>
      </c>
      <c r="E53" s="150">
        <f t="shared" si="9"/>
        <v>4.9640119248043568E-2</v>
      </c>
      <c r="F53" s="150">
        <f t="shared" si="7"/>
        <v>4.5916191904535442E-2</v>
      </c>
      <c r="G53" s="150">
        <v>6.5922470375625597E-3</v>
      </c>
      <c r="H53" s="512">
        <v>2.75E-2</v>
      </c>
      <c r="I53" s="518">
        <v>2.75E-2</v>
      </c>
      <c r="J53" s="310">
        <v>659.7</v>
      </c>
      <c r="K53" s="310">
        <v>683.7</v>
      </c>
      <c r="L53" s="301">
        <v>61.87248338907095</v>
      </c>
      <c r="M53" s="300">
        <f t="shared" si="5"/>
        <v>5.3345558781430213E-3</v>
      </c>
      <c r="N53" s="154">
        <f t="shared" si="8"/>
        <v>2.200000000000002E-2</v>
      </c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  <c r="AG53" s="289"/>
      <c r="AH53" s="289"/>
      <c r="AI53" s="289"/>
      <c r="AJ53" s="289"/>
      <c r="AK53" s="289"/>
      <c r="AL53" s="289"/>
      <c r="AM53" s="289"/>
      <c r="AN53" s="289"/>
    </row>
    <row r="54" spans="1:253" s="307" customFormat="1" ht="15.75" customHeight="1">
      <c r="A54" s="308">
        <v>37956</v>
      </c>
      <c r="B54" s="308" t="s">
        <v>19</v>
      </c>
      <c r="C54" s="153">
        <v>80.830873465554347</v>
      </c>
      <c r="D54" s="152">
        <f t="shared" ca="1" si="6"/>
        <v>4.7232452685890935E-2</v>
      </c>
      <c r="E54" s="152">
        <f t="shared" si="9"/>
        <v>4.7232452685890935E-2</v>
      </c>
      <c r="F54" s="152">
        <f t="shared" si="7"/>
        <v>3.877595210866569E-2</v>
      </c>
      <c r="G54" s="152">
        <v>5.4262299418075255E-3</v>
      </c>
      <c r="H54" s="513">
        <v>2.2499999999999999E-2</v>
      </c>
      <c r="I54" s="517">
        <v>2.75E-2</v>
      </c>
      <c r="J54" s="298">
        <v>592.6</v>
      </c>
      <c r="K54" s="298">
        <v>610.27500000000009</v>
      </c>
      <c r="L54" s="297">
        <v>61.3260652348877</v>
      </c>
      <c r="M54" s="296">
        <f t="shared" si="5"/>
        <v>-8.8313596651232729E-3</v>
      </c>
      <c r="N54" s="145">
        <f t="shared" si="8"/>
        <v>1.0999999999999899E-2</v>
      </c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  <c r="AG54" s="289"/>
      <c r="AH54" s="289"/>
      <c r="AI54" s="289"/>
      <c r="AJ54" s="289"/>
      <c r="AK54" s="289"/>
      <c r="AL54" s="289"/>
      <c r="AM54" s="289"/>
      <c r="AN54" s="289"/>
    </row>
    <row r="55" spans="1:253" ht="15.75" customHeight="1">
      <c r="A55" s="303">
        <v>38047</v>
      </c>
      <c r="B55" s="303" t="s">
        <v>20</v>
      </c>
      <c r="C55" s="151">
        <v>79.380623882193547</v>
      </c>
      <c r="D55" s="150">
        <f t="shared" ca="1" si="6"/>
        <v>4.715433021752502E-2</v>
      </c>
      <c r="E55" s="150">
        <f t="shared" si="9"/>
        <v>4.5741579402198917E-2</v>
      </c>
      <c r="F55" s="150">
        <f t="shared" si="7"/>
        <v>4.715433021752502E-2</v>
      </c>
      <c r="G55" s="150">
        <v>2.1062652650670532E-2</v>
      </c>
      <c r="H55" s="512">
        <v>1.7500000000000002E-2</v>
      </c>
      <c r="I55" s="518">
        <v>2.5000000000000001E-2</v>
      </c>
      <c r="J55" s="310">
        <v>619.79999999999995</v>
      </c>
      <c r="K55" s="310">
        <v>609.92499999999995</v>
      </c>
      <c r="L55" s="301">
        <v>61.464049207645985</v>
      </c>
      <c r="M55" s="300">
        <f t="shared" si="5"/>
        <v>2.2500053155176669E-3</v>
      </c>
      <c r="N55" s="150">
        <f t="shared" si="8"/>
        <v>-7.0000000000000062E-3</v>
      </c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  <c r="AG55" s="289"/>
      <c r="AH55" s="289"/>
      <c r="AI55" s="289"/>
      <c r="AJ55" s="289"/>
      <c r="AK55" s="289"/>
      <c r="AL55" s="289"/>
      <c r="AM55" s="289"/>
      <c r="AN55" s="289"/>
    </row>
    <row r="56" spans="1:253" ht="15.75" customHeight="1">
      <c r="A56" s="303">
        <v>38139</v>
      </c>
      <c r="B56" s="303" t="s">
        <v>21</v>
      </c>
      <c r="C56" s="151">
        <v>81.935292238949316</v>
      </c>
      <c r="D56" s="150">
        <f t="shared" ca="1" si="6"/>
        <v>5.1844450078776472E-2</v>
      </c>
      <c r="E56" s="150">
        <f t="shared" si="9"/>
        <v>4.7085641211172202E-2</v>
      </c>
      <c r="F56" s="150">
        <f t="shared" si="7"/>
        <v>5.6428579721470751E-2</v>
      </c>
      <c r="G56" s="150">
        <v>1.9224148930830465E-2</v>
      </c>
      <c r="H56" s="512">
        <v>1.7500000000000002E-2</v>
      </c>
      <c r="I56" s="518">
        <v>1.7500000000000002E-2</v>
      </c>
      <c r="J56" s="310">
        <v>635.85</v>
      </c>
      <c r="K56" s="310">
        <v>631.65000000000009</v>
      </c>
      <c r="L56" s="301">
        <v>62.221158459744423</v>
      </c>
      <c r="M56" s="300">
        <f t="shared" si="5"/>
        <v>1.2317920180310082E-2</v>
      </c>
      <c r="N56" s="150">
        <f t="shared" si="8"/>
        <v>1.0999999999999899E-2</v>
      </c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  <c r="AG56" s="289"/>
      <c r="AH56" s="289"/>
      <c r="AI56" s="289"/>
      <c r="AJ56" s="289"/>
      <c r="AK56" s="289"/>
      <c r="AL56" s="289"/>
      <c r="AM56" s="289"/>
      <c r="AN56" s="289"/>
    </row>
    <row r="57" spans="1:253" ht="15.75" customHeight="1">
      <c r="A57" s="303">
        <v>38231</v>
      </c>
      <c r="B57" s="303" t="s">
        <v>22</v>
      </c>
      <c r="C57" s="151">
        <v>79.973774148683646</v>
      </c>
      <c r="D57" s="150">
        <f t="shared" ca="1" si="6"/>
        <v>5.9215567962631388E-2</v>
      </c>
      <c r="E57" s="150">
        <f t="shared" si="9"/>
        <v>5.4011356274078492E-2</v>
      </c>
      <c r="F57" s="150">
        <f t="shared" si="7"/>
        <v>7.4402798833612893E-2</v>
      </c>
      <c r="G57" s="150">
        <v>2.6181715480300127E-2</v>
      </c>
      <c r="H57" s="512">
        <v>0.02</v>
      </c>
      <c r="I57" s="518">
        <v>1.7500000000000002E-2</v>
      </c>
      <c r="J57" s="310">
        <v>606.9</v>
      </c>
      <c r="K57" s="310">
        <v>622.77499999999998</v>
      </c>
      <c r="L57" s="301">
        <v>62.800570639907008</v>
      </c>
      <c r="M57" s="300">
        <f t="shared" si="5"/>
        <v>9.3121406689566921E-3</v>
      </c>
      <c r="N57" s="154">
        <f t="shared" si="8"/>
        <v>1.4999999999999902E-2</v>
      </c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  <c r="AG57" s="289"/>
      <c r="AH57" s="289"/>
      <c r="AI57" s="289"/>
      <c r="AJ57" s="289"/>
      <c r="AK57" s="289"/>
      <c r="AL57" s="289"/>
      <c r="AM57" s="289"/>
      <c r="AN57" s="289"/>
    </row>
    <row r="58" spans="1:253" s="307" customFormat="1" ht="15.75" customHeight="1">
      <c r="A58" s="308">
        <v>38322</v>
      </c>
      <c r="B58" s="308" t="s">
        <v>23</v>
      </c>
      <c r="C58" s="153">
        <v>87.940378748279215</v>
      </c>
      <c r="D58" s="152">
        <f t="shared" ca="1" si="6"/>
        <v>6.6742541682031309E-2</v>
      </c>
      <c r="E58" s="152">
        <f t="shared" si="9"/>
        <v>6.6742541682031309E-2</v>
      </c>
      <c r="F58" s="152">
        <f t="shared" si="7"/>
        <v>8.7955319272339016E-2</v>
      </c>
      <c r="G58" s="152">
        <v>1.6222611744628912E-2</v>
      </c>
      <c r="H58" s="513">
        <v>2.2499999999999999E-2</v>
      </c>
      <c r="I58" s="517">
        <v>1.8749999999999999E-2</v>
      </c>
      <c r="J58" s="298">
        <v>559.20000000000005</v>
      </c>
      <c r="K58" s="298">
        <v>587.72500000000002</v>
      </c>
      <c r="L58" s="297">
        <v>62.797890800525003</v>
      </c>
      <c r="M58" s="296">
        <f t="shared" si="5"/>
        <v>-4.2672213877992249E-5</v>
      </c>
      <c r="N58" s="145">
        <f t="shared" si="8"/>
        <v>2.4000000000000021E-2</v>
      </c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  <c r="AG58" s="289"/>
      <c r="AH58" s="289"/>
      <c r="AI58" s="289"/>
      <c r="AJ58" s="289"/>
      <c r="AK58" s="289"/>
      <c r="AL58" s="289"/>
      <c r="AM58" s="289"/>
      <c r="AN58" s="289"/>
      <c r="AO58" s="284"/>
      <c r="AP58" s="284"/>
      <c r="AQ58" s="284"/>
      <c r="AR58" s="284"/>
      <c r="AS58" s="284"/>
      <c r="AT58" s="284"/>
      <c r="AU58" s="284"/>
      <c r="AV58" s="284"/>
      <c r="AW58" s="284"/>
      <c r="AX58" s="284"/>
      <c r="AY58" s="284"/>
      <c r="AZ58" s="284"/>
      <c r="BA58" s="284"/>
      <c r="BB58" s="284"/>
      <c r="BC58" s="284"/>
      <c r="BD58" s="284"/>
      <c r="BE58" s="284"/>
      <c r="BF58" s="284"/>
      <c r="BG58" s="284"/>
      <c r="BH58" s="284"/>
      <c r="BI58" s="284"/>
      <c r="BJ58" s="284"/>
      <c r="BK58" s="284"/>
      <c r="BL58" s="284"/>
      <c r="BM58" s="284"/>
      <c r="BN58" s="284"/>
      <c r="BO58" s="284"/>
      <c r="BP58" s="284"/>
      <c r="BQ58" s="284"/>
      <c r="BR58" s="284"/>
      <c r="BS58" s="284"/>
      <c r="BT58" s="284"/>
      <c r="BU58" s="284"/>
      <c r="BV58" s="284"/>
      <c r="BW58" s="284"/>
      <c r="BX58" s="284"/>
      <c r="BY58" s="284"/>
      <c r="BZ58" s="284"/>
      <c r="CA58" s="284"/>
      <c r="CB58" s="284"/>
      <c r="CC58" s="284"/>
      <c r="CD58" s="284"/>
      <c r="CE58" s="284"/>
      <c r="CF58" s="284"/>
      <c r="CG58" s="284"/>
      <c r="CH58" s="284"/>
      <c r="CI58" s="284"/>
      <c r="CJ58" s="284"/>
      <c r="CK58" s="284"/>
      <c r="CL58" s="284"/>
      <c r="CM58" s="284"/>
      <c r="CN58" s="284"/>
      <c r="CO58" s="284"/>
      <c r="CP58" s="284"/>
      <c r="CQ58" s="284"/>
      <c r="CR58" s="284"/>
      <c r="CS58" s="284"/>
      <c r="CT58" s="284"/>
      <c r="CU58" s="284"/>
      <c r="CV58" s="284"/>
      <c r="CW58" s="284"/>
      <c r="CX58" s="284"/>
      <c r="CY58" s="284"/>
      <c r="CZ58" s="284"/>
      <c r="DA58" s="284"/>
      <c r="DB58" s="284"/>
      <c r="DC58" s="284"/>
      <c r="DD58" s="284"/>
      <c r="DE58" s="284"/>
      <c r="DF58" s="284"/>
      <c r="DG58" s="284"/>
      <c r="DH58" s="284"/>
      <c r="DI58" s="284"/>
      <c r="DJ58" s="284"/>
      <c r="DK58" s="284"/>
      <c r="DL58" s="284"/>
      <c r="DM58" s="284"/>
      <c r="DN58" s="284"/>
      <c r="DO58" s="284"/>
      <c r="DP58" s="284"/>
      <c r="DQ58" s="284"/>
      <c r="DR58" s="284"/>
      <c r="DS58" s="284"/>
      <c r="DT58" s="284"/>
      <c r="DU58" s="284"/>
      <c r="DV58" s="284"/>
      <c r="DW58" s="284"/>
      <c r="DX58" s="284"/>
      <c r="DY58" s="284"/>
      <c r="DZ58" s="284"/>
      <c r="EA58" s="284"/>
      <c r="EB58" s="284"/>
      <c r="EC58" s="284"/>
      <c r="ED58" s="284"/>
      <c r="EE58" s="284"/>
      <c r="EF58" s="284"/>
      <c r="EG58" s="284"/>
      <c r="EH58" s="284"/>
      <c r="EI58" s="284"/>
      <c r="EJ58" s="284"/>
      <c r="EK58" s="284"/>
      <c r="EL58" s="284"/>
      <c r="EM58" s="284"/>
      <c r="EN58" s="284"/>
      <c r="EO58" s="284"/>
      <c r="EP58" s="284"/>
      <c r="EQ58" s="284"/>
      <c r="ER58" s="284"/>
      <c r="ES58" s="284"/>
      <c r="ET58" s="284"/>
      <c r="EU58" s="284"/>
      <c r="EV58" s="284"/>
      <c r="EW58" s="284"/>
      <c r="EX58" s="284"/>
      <c r="EY58" s="284"/>
      <c r="EZ58" s="284"/>
      <c r="FA58" s="284"/>
      <c r="FB58" s="284"/>
      <c r="FC58" s="284"/>
      <c r="FD58" s="284"/>
      <c r="FE58" s="284"/>
      <c r="FF58" s="284"/>
      <c r="FG58" s="284"/>
      <c r="FH58" s="284"/>
      <c r="FI58" s="284"/>
      <c r="FJ58" s="284"/>
      <c r="FK58" s="284"/>
      <c r="FL58" s="284"/>
      <c r="FM58" s="284"/>
      <c r="FN58" s="284"/>
      <c r="FO58" s="284"/>
      <c r="FP58" s="284"/>
      <c r="FQ58" s="284"/>
      <c r="FR58" s="284"/>
      <c r="FS58" s="284"/>
      <c r="FT58" s="284"/>
      <c r="FU58" s="284"/>
      <c r="FV58" s="284"/>
      <c r="FW58" s="284"/>
      <c r="FX58" s="284"/>
      <c r="FY58" s="284"/>
      <c r="FZ58" s="284"/>
      <c r="GA58" s="284"/>
      <c r="GB58" s="284"/>
      <c r="GC58" s="284"/>
      <c r="GD58" s="284"/>
      <c r="GE58" s="284"/>
      <c r="GF58" s="284"/>
      <c r="GG58" s="284"/>
      <c r="GH58" s="284"/>
      <c r="GI58" s="284"/>
      <c r="GJ58" s="284"/>
      <c r="GK58" s="284"/>
      <c r="GL58" s="284"/>
      <c r="GM58" s="284"/>
      <c r="GN58" s="284"/>
      <c r="GO58" s="284"/>
      <c r="GP58" s="284"/>
      <c r="GQ58" s="284"/>
      <c r="GR58" s="284"/>
      <c r="GS58" s="284"/>
      <c r="GT58" s="284"/>
      <c r="GU58" s="284"/>
      <c r="GV58" s="284"/>
      <c r="GW58" s="284"/>
      <c r="GX58" s="284"/>
      <c r="GY58" s="284"/>
      <c r="GZ58" s="284"/>
      <c r="HA58" s="284"/>
      <c r="HB58" s="284"/>
      <c r="HC58" s="284"/>
      <c r="HD58" s="284"/>
      <c r="HE58" s="284"/>
      <c r="HF58" s="284"/>
      <c r="HG58" s="284"/>
      <c r="HH58" s="284"/>
      <c r="HI58" s="284"/>
      <c r="HJ58" s="284"/>
      <c r="HK58" s="284"/>
      <c r="HL58" s="284"/>
      <c r="HM58" s="284"/>
      <c r="HN58" s="284"/>
      <c r="HO58" s="284"/>
      <c r="HP58" s="284"/>
      <c r="HQ58" s="284"/>
      <c r="HR58" s="284"/>
      <c r="HS58" s="284"/>
      <c r="HT58" s="284"/>
      <c r="HU58" s="284"/>
      <c r="HV58" s="284"/>
      <c r="HW58" s="284"/>
      <c r="HX58" s="284"/>
      <c r="HY58" s="284"/>
      <c r="HZ58" s="284"/>
      <c r="IA58" s="284"/>
      <c r="IB58" s="284"/>
      <c r="IC58" s="284"/>
      <c r="ID58" s="284"/>
      <c r="IE58" s="284"/>
      <c r="IF58" s="284"/>
      <c r="IG58" s="284"/>
      <c r="IH58" s="284"/>
      <c r="II58" s="284"/>
      <c r="IJ58" s="284"/>
      <c r="IK58" s="284"/>
      <c r="IL58" s="284"/>
      <c r="IM58" s="284"/>
      <c r="IN58" s="284"/>
      <c r="IO58" s="284"/>
      <c r="IP58" s="284"/>
      <c r="IQ58" s="284"/>
      <c r="IR58" s="284"/>
      <c r="IS58" s="284"/>
    </row>
    <row r="59" spans="1:253" ht="15.75" customHeight="1">
      <c r="A59" s="303">
        <v>38412</v>
      </c>
      <c r="B59" s="303" t="s">
        <v>24</v>
      </c>
      <c r="C59" s="151">
        <v>84.294831349036329</v>
      </c>
      <c r="D59" s="150">
        <f t="shared" ca="1" si="6"/>
        <v>6.190688894226648E-2</v>
      </c>
      <c r="E59" s="150">
        <f t="shared" si="9"/>
        <v>7.0269214022010251E-2</v>
      </c>
      <c r="F59" s="150">
        <f t="shared" si="7"/>
        <v>6.190688894226648E-2</v>
      </c>
      <c r="G59" s="150">
        <v>1.1313354903488282E-3</v>
      </c>
      <c r="H59" s="512">
        <v>2.75E-2</v>
      </c>
      <c r="I59" s="518">
        <v>2.1250000000000002E-2</v>
      </c>
      <c r="J59" s="310">
        <v>586.75</v>
      </c>
      <c r="K59" s="310">
        <v>586.35</v>
      </c>
      <c r="L59" s="301">
        <v>62.939186388629487</v>
      </c>
      <c r="M59" s="300">
        <f t="shared" si="5"/>
        <v>2.2500053155176669E-3</v>
      </c>
      <c r="N59" s="150">
        <f t="shared" si="8"/>
        <v>2.4000000000000021E-2</v>
      </c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  <c r="AG59" s="289"/>
      <c r="AH59" s="289"/>
      <c r="AI59" s="289"/>
      <c r="AJ59" s="289"/>
      <c r="AK59" s="289"/>
      <c r="AL59" s="289"/>
      <c r="AM59" s="289"/>
      <c r="AN59" s="289"/>
    </row>
    <row r="60" spans="1:253" ht="15.75" customHeight="1">
      <c r="A60" s="303">
        <v>38504</v>
      </c>
      <c r="B60" s="303" t="s">
        <v>25</v>
      </c>
      <c r="C60" s="151">
        <v>86.804262180169815</v>
      </c>
      <c r="D60" s="150">
        <f t="shared" ca="1" si="6"/>
        <v>6.0646076613521727E-2</v>
      </c>
      <c r="E60" s="150">
        <f t="shared" si="9"/>
        <v>7.0853276303373347E-2</v>
      </c>
      <c r="F60" s="150">
        <f t="shared" si="7"/>
        <v>5.9424575273632207E-2</v>
      </c>
      <c r="G60" s="150">
        <v>1.6607619478385072E-2</v>
      </c>
      <c r="H60" s="512">
        <v>3.2500000000000001E-2</v>
      </c>
      <c r="I60" s="518">
        <v>2.6249999999999999E-2</v>
      </c>
      <c r="J60" s="310">
        <v>579.25</v>
      </c>
      <c r="K60" s="310">
        <v>582.45000000000005</v>
      </c>
      <c r="L60" s="301">
        <v>63.901129738157515</v>
      </c>
      <c r="M60" s="300">
        <f t="shared" si="5"/>
        <v>1.5283695337088288E-2</v>
      </c>
      <c r="N60" s="150">
        <f t="shared" si="8"/>
        <v>2.6999999999999913E-2</v>
      </c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  <c r="AG60" s="289"/>
      <c r="AH60" s="289"/>
      <c r="AI60" s="289"/>
      <c r="AJ60" s="289"/>
      <c r="AK60" s="289"/>
      <c r="AL60" s="289"/>
      <c r="AM60" s="289"/>
      <c r="AN60" s="289"/>
    </row>
    <row r="61" spans="1:253" ht="15.75" customHeight="1">
      <c r="A61" s="303">
        <v>38596</v>
      </c>
      <c r="B61" s="303" t="s">
        <v>26</v>
      </c>
      <c r="C61" s="151">
        <v>84.551218127566614</v>
      </c>
      <c r="D61" s="150">
        <f t="shared" ca="1" si="6"/>
        <v>5.9516100215003753E-2</v>
      </c>
      <c r="E61" s="150">
        <f t="shared" si="9"/>
        <v>6.665245590253166E-2</v>
      </c>
      <c r="F61" s="150">
        <f t="shared" si="7"/>
        <v>5.7236813287975918E-2</v>
      </c>
      <c r="G61" s="150">
        <v>2.431318547943806E-2</v>
      </c>
      <c r="H61" s="512">
        <v>0.04</v>
      </c>
      <c r="I61" s="518">
        <v>3.125E-2</v>
      </c>
      <c r="J61" s="310">
        <v>529.79999999999995</v>
      </c>
      <c r="K61" s="310">
        <v>546.47499999999991</v>
      </c>
      <c r="L61" s="301">
        <v>65.249792894863376</v>
      </c>
      <c r="M61" s="300">
        <f t="shared" si="5"/>
        <v>2.1105466557980623E-2</v>
      </c>
      <c r="N61" s="154">
        <f t="shared" si="8"/>
        <v>3.8999999999999924E-2</v>
      </c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  <c r="AG61" s="289"/>
      <c r="AH61" s="289"/>
      <c r="AI61" s="289"/>
      <c r="AJ61" s="289"/>
      <c r="AK61" s="289"/>
      <c r="AL61" s="289"/>
      <c r="AM61" s="289"/>
      <c r="AN61" s="289"/>
    </row>
    <row r="62" spans="1:253" s="307" customFormat="1" ht="15.75" customHeight="1">
      <c r="A62" s="308">
        <v>38687</v>
      </c>
      <c r="B62" s="308" t="s">
        <v>27</v>
      </c>
      <c r="C62" s="153">
        <v>92.797067011213997</v>
      </c>
      <c r="D62" s="152">
        <f t="shared" ca="1" si="6"/>
        <v>5.8370457191819325E-2</v>
      </c>
      <c r="E62" s="152">
        <f t="shared" si="9"/>
        <v>5.8370457191819325E-2</v>
      </c>
      <c r="F62" s="152">
        <f t="shared" si="7"/>
        <v>5.5227056467843649E-2</v>
      </c>
      <c r="G62" s="152">
        <v>1.2023313155888227E-2</v>
      </c>
      <c r="H62" s="513">
        <v>4.4999999999999998E-2</v>
      </c>
      <c r="I62" s="517">
        <v>3.7499999999999999E-2</v>
      </c>
      <c r="J62" s="298">
        <v>513.75</v>
      </c>
      <c r="K62" s="298">
        <v>530.25</v>
      </c>
      <c r="L62" s="297">
        <v>65.121412760144423</v>
      </c>
      <c r="M62" s="296">
        <f t="shared" si="5"/>
        <v>-1.9675178881534139E-3</v>
      </c>
      <c r="N62" s="145">
        <f t="shared" si="8"/>
        <v>3.6999999999999922E-2</v>
      </c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  <c r="AG62" s="289"/>
      <c r="AH62" s="289"/>
      <c r="AI62" s="289"/>
      <c r="AJ62" s="289"/>
      <c r="AK62" s="289"/>
      <c r="AL62" s="289"/>
      <c r="AM62" s="289"/>
      <c r="AN62" s="289"/>
    </row>
    <row r="63" spans="1:253" ht="15.75" customHeight="1">
      <c r="A63" s="303">
        <v>38777</v>
      </c>
      <c r="B63" s="303" t="s">
        <v>28</v>
      </c>
      <c r="C63" s="151">
        <v>89.312933603263573</v>
      </c>
      <c r="D63" s="150">
        <f t="shared" ca="1" si="6"/>
        <v>5.9530367092722303E-2</v>
      </c>
      <c r="E63" s="150">
        <f t="shared" si="9"/>
        <v>5.7822939960295416E-2</v>
      </c>
      <c r="F63" s="150">
        <f t="shared" si="7"/>
        <v>5.9530367092722303E-2</v>
      </c>
      <c r="G63" s="150">
        <v>9.0437113098711386E-3</v>
      </c>
      <c r="H63" s="512">
        <v>4.7500000000000001E-2</v>
      </c>
      <c r="I63" s="518">
        <v>4.3749999999999997E-2</v>
      </c>
      <c r="J63" s="310">
        <v>527.95000000000005</v>
      </c>
      <c r="K63" s="310">
        <v>526.1</v>
      </c>
      <c r="L63" s="301">
        <v>65.456753844174671</v>
      </c>
      <c r="M63" s="300">
        <f t="shared" si="5"/>
        <v>5.1494749548106622E-3</v>
      </c>
      <c r="N63" s="150">
        <f t="shared" si="8"/>
        <v>4.0000000000000036E-2</v>
      </c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  <c r="AG63" s="289"/>
      <c r="AH63" s="289"/>
      <c r="AI63" s="289"/>
      <c r="AJ63" s="289"/>
      <c r="AK63" s="289"/>
      <c r="AL63" s="289"/>
      <c r="AM63" s="289"/>
      <c r="AN63" s="289"/>
    </row>
    <row r="64" spans="1:253" ht="15.75" customHeight="1">
      <c r="A64" s="303">
        <v>38869</v>
      </c>
      <c r="B64" s="303" t="s">
        <v>29</v>
      </c>
      <c r="C64" s="151">
        <v>92.302338041282837</v>
      </c>
      <c r="D64" s="150">
        <f t="shared" ca="1" si="6"/>
        <v>6.1462500463482561E-2</v>
      </c>
      <c r="E64" s="150">
        <f t="shared" si="9"/>
        <v>5.8848173537380699E-2</v>
      </c>
      <c r="F64" s="150">
        <f t="shared" si="7"/>
        <v>6.3338777647822031E-2</v>
      </c>
      <c r="G64" s="150">
        <v>2.0757931218497561E-2</v>
      </c>
      <c r="H64" s="512">
        <v>0.05</v>
      </c>
      <c r="I64" s="518">
        <v>4.6249999999999999E-2</v>
      </c>
      <c r="J64" s="310">
        <v>544.75</v>
      </c>
      <c r="K64" s="310">
        <v>531.32500000000005</v>
      </c>
      <c r="L64" s="301">
        <v>66.393273797945653</v>
      </c>
      <c r="M64" s="300">
        <f t="shared" si="5"/>
        <v>1.4307461014648748E-2</v>
      </c>
      <c r="N64" s="150">
        <f t="shared" si="8"/>
        <v>3.8999999999999924E-2</v>
      </c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  <c r="AG64" s="289"/>
      <c r="AH64" s="289"/>
      <c r="AI64" s="289"/>
      <c r="AJ64" s="289"/>
      <c r="AK64" s="289"/>
      <c r="AL64" s="289"/>
      <c r="AM64" s="289"/>
      <c r="AN64" s="289"/>
    </row>
    <row r="65" spans="1:40" ht="15.75" customHeight="1">
      <c r="A65" s="303">
        <v>38961</v>
      </c>
      <c r="B65" s="303" t="s">
        <v>30</v>
      </c>
      <c r="C65" s="151">
        <v>89.308072799507627</v>
      </c>
      <c r="D65" s="150">
        <f t="shared" ca="1" si="6"/>
        <v>5.9741889960166716E-2</v>
      </c>
      <c r="E65" s="150">
        <f t="shared" si="9"/>
        <v>5.8586340120233116E-2</v>
      </c>
      <c r="F65" s="150">
        <f t="shared" si="7"/>
        <v>5.6260037138248009E-2</v>
      </c>
      <c r="G65" s="150">
        <v>1.3613509662192769E-2</v>
      </c>
      <c r="H65" s="512">
        <v>5.2499999999999998E-2</v>
      </c>
      <c r="I65" s="518">
        <v>0.05</v>
      </c>
      <c r="J65" s="310">
        <v>537.23</v>
      </c>
      <c r="K65" s="310">
        <v>539.24</v>
      </c>
      <c r="L65" s="301">
        <v>67.076787095919556</v>
      </c>
      <c r="M65" s="300">
        <f t="shared" si="5"/>
        <v>1.0294917826375594E-2</v>
      </c>
      <c r="N65" s="154">
        <f t="shared" si="8"/>
        <v>2.8000000000000025E-2</v>
      </c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  <c r="AF65" s="289"/>
      <c r="AG65" s="289"/>
      <c r="AH65" s="289"/>
      <c r="AI65" s="289"/>
      <c r="AJ65" s="289"/>
      <c r="AK65" s="289"/>
      <c r="AL65" s="289"/>
      <c r="AM65" s="289"/>
      <c r="AN65" s="289"/>
    </row>
    <row r="66" spans="1:40" s="307" customFormat="1" ht="15.75" customHeight="1">
      <c r="A66" s="308">
        <v>39052</v>
      </c>
      <c r="B66" s="308" t="s">
        <v>31</v>
      </c>
      <c r="C66" s="153">
        <v>98.605068665606993</v>
      </c>
      <c r="D66" s="152">
        <f t="shared" ca="1" si="6"/>
        <v>6.0499908256623769E-2</v>
      </c>
      <c r="E66" s="152">
        <f t="shared" si="9"/>
        <v>6.0499908256623769E-2</v>
      </c>
      <c r="F66" s="152">
        <f t="shared" si="7"/>
        <v>6.2588202854419128E-2</v>
      </c>
      <c r="G66" s="152">
        <v>2.1348312371374467E-2</v>
      </c>
      <c r="H66" s="513">
        <v>5.2499999999999998E-2</v>
      </c>
      <c r="I66" s="517">
        <v>5.2499999999999998E-2</v>
      </c>
      <c r="J66" s="298">
        <v>532.76</v>
      </c>
      <c r="K66" s="298">
        <v>529.46499999999992</v>
      </c>
      <c r="L66" s="297">
        <v>66.814569491908173</v>
      </c>
      <c r="M66" s="296">
        <f t="shared" si="5"/>
        <v>-3.9092153241688798E-3</v>
      </c>
      <c r="N66" s="145">
        <f t="shared" si="8"/>
        <v>2.6000000000000023E-2</v>
      </c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89"/>
      <c r="AF66" s="289"/>
      <c r="AG66" s="289"/>
      <c r="AH66" s="289"/>
      <c r="AI66" s="289"/>
      <c r="AJ66" s="289"/>
      <c r="AK66" s="289"/>
      <c r="AL66" s="289"/>
      <c r="AM66" s="289"/>
      <c r="AN66" s="289"/>
    </row>
    <row r="67" spans="1:40" ht="15.75" customHeight="1">
      <c r="A67" s="303">
        <v>39142</v>
      </c>
      <c r="B67" s="303" t="s">
        <v>32</v>
      </c>
      <c r="C67" s="151">
        <v>94.249514523584139</v>
      </c>
      <c r="D67" s="150">
        <f t="shared" ca="1" si="6"/>
        <v>5.5272856026086004E-2</v>
      </c>
      <c r="E67" s="150">
        <f t="shared" si="9"/>
        <v>5.9410364635829493E-2</v>
      </c>
      <c r="F67" s="150">
        <f t="shared" si="7"/>
        <v>5.5272856026086004E-2</v>
      </c>
      <c r="G67" s="150">
        <v>1.0260613073508562E-2</v>
      </c>
      <c r="H67" s="512">
        <v>0.05</v>
      </c>
      <c r="I67" s="518">
        <v>5.2499999999999998E-2</v>
      </c>
      <c r="J67" s="310">
        <v>538.75</v>
      </c>
      <c r="K67" s="310">
        <v>540.96499999999992</v>
      </c>
      <c r="L67" s="301">
        <v>67.158629444123207</v>
      </c>
      <c r="M67" s="300">
        <f t="shared" si="5"/>
        <v>5.1494749548106622E-3</v>
      </c>
      <c r="N67" s="150">
        <f t="shared" si="8"/>
        <v>2.6000000000000023E-2</v>
      </c>
      <c r="O67" s="289"/>
      <c r="P67" s="289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D67" s="289"/>
      <c r="AE67" s="289"/>
      <c r="AF67" s="289"/>
      <c r="AG67" s="289"/>
      <c r="AH67" s="289"/>
      <c r="AI67" s="289"/>
      <c r="AJ67" s="289"/>
      <c r="AK67" s="289"/>
      <c r="AL67" s="289"/>
      <c r="AM67" s="289"/>
      <c r="AN67" s="289"/>
    </row>
    <row r="68" spans="1:40" ht="15.75" customHeight="1">
      <c r="A68" s="303">
        <v>39234</v>
      </c>
      <c r="B68" s="303" t="s">
        <v>33</v>
      </c>
      <c r="C68" s="151">
        <v>97.355684229678744</v>
      </c>
      <c r="D68" s="150">
        <f t="shared" ca="1" si="6"/>
        <v>5.5005986105995275E-2</v>
      </c>
      <c r="E68" s="150">
        <f t="shared" si="9"/>
        <v>5.7261476956719237E-2</v>
      </c>
      <c r="F68" s="150">
        <f t="shared" si="7"/>
        <v>5.4747759326917222E-2</v>
      </c>
      <c r="G68" s="150">
        <v>1.0167009922906312E-2</v>
      </c>
      <c r="H68" s="512">
        <v>0.05</v>
      </c>
      <c r="I68" s="518">
        <v>0.05</v>
      </c>
      <c r="J68" s="310">
        <v>527.65</v>
      </c>
      <c r="K68" s="310">
        <v>527.04999999999995</v>
      </c>
      <c r="L68" s="301">
        <v>68.517858559479919</v>
      </c>
      <c r="M68" s="300">
        <f t="shared" ref="M68:M99" si="10">L68/L67-1</f>
        <v>2.0239083593681872E-2</v>
      </c>
      <c r="N68" s="150">
        <f t="shared" si="8"/>
        <v>3.2000000000000028E-2</v>
      </c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  <c r="AF68" s="289"/>
      <c r="AG68" s="289"/>
      <c r="AH68" s="289"/>
      <c r="AI68" s="289"/>
      <c r="AJ68" s="289"/>
      <c r="AK68" s="289"/>
      <c r="AL68" s="289"/>
      <c r="AM68" s="289"/>
      <c r="AN68" s="289"/>
    </row>
    <row r="69" spans="1:40" ht="15.75" customHeight="1">
      <c r="A69" s="303">
        <v>39326</v>
      </c>
      <c r="B69" s="303" t="s">
        <v>34</v>
      </c>
      <c r="C69" s="151">
        <v>93.653418139772981</v>
      </c>
      <c r="D69" s="150">
        <f t="shared" ca="1" si="6"/>
        <v>5.2912651282961409E-2</v>
      </c>
      <c r="E69" s="150">
        <f t="shared" si="9"/>
        <v>5.53812034435468E-2</v>
      </c>
      <c r="F69" s="150">
        <f t="shared" si="7"/>
        <v>4.8655683680695283E-2</v>
      </c>
      <c r="G69" s="150">
        <v>2.7492516886022944E-3</v>
      </c>
      <c r="H69" s="512">
        <v>5.7500000000000002E-2</v>
      </c>
      <c r="I69" s="518">
        <v>0.05</v>
      </c>
      <c r="J69" s="310">
        <v>511.75</v>
      </c>
      <c r="K69" s="310">
        <v>517.5</v>
      </c>
      <c r="L69" s="301">
        <v>70.96724074748289</v>
      </c>
      <c r="M69" s="300">
        <f t="shared" si="10"/>
        <v>3.5748084360760934E-2</v>
      </c>
      <c r="N69" s="154">
        <f t="shared" si="8"/>
        <v>5.8000000000000052E-2</v>
      </c>
      <c r="O69" s="289"/>
      <c r="P69" s="289"/>
      <c r="Q69" s="289"/>
      <c r="R69" s="289"/>
      <c r="S69" s="289"/>
      <c r="T69" s="289"/>
      <c r="U69" s="289"/>
      <c r="V69" s="289"/>
      <c r="W69" s="289"/>
      <c r="X69" s="289"/>
      <c r="Y69" s="289"/>
      <c r="Z69" s="289"/>
      <c r="AA69" s="289"/>
      <c r="AB69" s="289"/>
      <c r="AC69" s="289"/>
      <c r="AD69" s="289"/>
      <c r="AE69" s="289"/>
      <c r="AF69" s="289"/>
      <c r="AG69" s="289"/>
      <c r="AH69" s="289"/>
      <c r="AI69" s="289"/>
      <c r="AJ69" s="289"/>
      <c r="AK69" s="289"/>
      <c r="AL69" s="289"/>
      <c r="AM69" s="289"/>
      <c r="AN69" s="289"/>
    </row>
    <row r="70" spans="1:40" s="307" customFormat="1" ht="15.75" customHeight="1">
      <c r="A70" s="308">
        <v>39417</v>
      </c>
      <c r="B70" s="308" t="s">
        <v>35</v>
      </c>
      <c r="C70" s="153">
        <v>103.36787816247879</v>
      </c>
      <c r="D70" s="152">
        <f t="shared" ca="1" si="6"/>
        <v>5.1682309853088748E-2</v>
      </c>
      <c r="E70" s="152">
        <f t="shared" si="9"/>
        <v>5.1682309853088748E-2</v>
      </c>
      <c r="F70" s="152">
        <f t="shared" si="7"/>
        <v>4.8301872929307654E-2</v>
      </c>
      <c r="G70" s="152">
        <v>1.8797402074185676E-2</v>
      </c>
      <c r="H70" s="513">
        <v>0.06</v>
      </c>
      <c r="I70" s="517">
        <v>5.5E-2</v>
      </c>
      <c r="J70" s="298">
        <v>497.95</v>
      </c>
      <c r="K70" s="298">
        <v>495.53499999999997</v>
      </c>
      <c r="L70" s="297">
        <v>72.026105912277018</v>
      </c>
      <c r="M70" s="296">
        <f t="shared" si="10"/>
        <v>1.4920478147964156E-2</v>
      </c>
      <c r="N70" s="145">
        <f t="shared" si="8"/>
        <v>7.8000000000000069E-2</v>
      </c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  <c r="AF70" s="289"/>
      <c r="AG70" s="289"/>
      <c r="AH70" s="289"/>
      <c r="AI70" s="289"/>
      <c r="AJ70" s="289"/>
      <c r="AK70" s="289"/>
      <c r="AL70" s="289"/>
      <c r="AM70" s="289"/>
      <c r="AN70" s="289"/>
    </row>
    <row r="71" spans="1:40" ht="15.75" customHeight="1">
      <c r="A71" s="303">
        <v>39508</v>
      </c>
      <c r="B71" s="303" t="s">
        <v>36</v>
      </c>
      <c r="C71" s="151">
        <v>100</v>
      </c>
      <c r="D71" s="150">
        <f t="shared" ref="D71:D102" ca="1" si="11">AVERAGE(OFFSET($C$1,MATCH(EDATE(A71,0),$A$1:$A$304,0)-1,,IF(MONTH($A71)=3,-1,IF(MONTH($A71)=6,-2,IF(MONTH($A71)=9,-3,-4)))))/AVERAGE(OFFSET($C$1,MATCH(EDATE(A71,-12),$A$1:$A$304,0)-1,,IF(MONTH($A71)=3,-1,IF(MONTH($A71)=6,-2,IF(MONTH($A71)=9,-3,-4)))))-1</f>
        <v>6.1013422779773618E-2</v>
      </c>
      <c r="E71" s="150">
        <f t="shared" si="9"/>
        <v>5.3174493796220412E-2</v>
      </c>
      <c r="F71" s="150">
        <f t="shared" ref="F71:F102" si="12">C71/C67-1</f>
        <v>6.1013422779773618E-2</v>
      </c>
      <c r="G71" s="150">
        <v>2.1072858985348608E-2</v>
      </c>
      <c r="H71" s="512">
        <v>6.25E-2</v>
      </c>
      <c r="I71" s="518">
        <v>5.8749999999999997E-2</v>
      </c>
      <c r="J71" s="310">
        <v>440.8</v>
      </c>
      <c r="K71" s="310">
        <v>453.27499999999998</v>
      </c>
      <c r="L71" s="301">
        <v>72.867112946873675</v>
      </c>
      <c r="M71" s="300">
        <f t="shared" si="10"/>
        <v>1.1676419597374199E-2</v>
      </c>
      <c r="N71" s="150">
        <f t="shared" ref="N71:N102" si="13">L71/L67-1</f>
        <v>8.4999999999999964E-2</v>
      </c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  <c r="AF71" s="289"/>
      <c r="AG71" s="289"/>
      <c r="AH71" s="289"/>
      <c r="AI71" s="289"/>
      <c r="AJ71" s="289"/>
      <c r="AK71" s="289"/>
      <c r="AL71" s="289"/>
      <c r="AM71" s="289"/>
      <c r="AN71" s="289"/>
    </row>
    <row r="72" spans="1:40" ht="15.75" customHeight="1">
      <c r="A72" s="303">
        <v>39600</v>
      </c>
      <c r="B72" s="303" t="s">
        <v>37</v>
      </c>
      <c r="C72" s="151">
        <v>102.22998556741803</v>
      </c>
      <c r="D72" s="150">
        <f t="shared" ca="1" si="11"/>
        <v>5.545145373553817E-2</v>
      </c>
      <c r="E72" s="150">
        <f t="shared" si="9"/>
        <v>5.1994698437861642E-2</v>
      </c>
      <c r="F72" s="150">
        <f t="shared" si="12"/>
        <v>5.0066941404674159E-2</v>
      </c>
      <c r="G72" s="150">
        <v>9.872054490052129E-4</v>
      </c>
      <c r="H72" s="512">
        <v>6.7500000000000004E-2</v>
      </c>
      <c r="I72" s="518">
        <v>6.25E-2</v>
      </c>
      <c r="J72" s="310">
        <v>521.75</v>
      </c>
      <c r="K72" s="310">
        <v>490.8</v>
      </c>
      <c r="L72" s="301">
        <v>75.027055122630514</v>
      </c>
      <c r="M72" s="300">
        <f t="shared" si="10"/>
        <v>2.9642208788093649E-2</v>
      </c>
      <c r="N72" s="150">
        <f t="shared" si="13"/>
        <v>9.4999999999999973E-2</v>
      </c>
      <c r="O72" s="289"/>
      <c r="P72" s="289"/>
      <c r="Q72" s="289"/>
      <c r="R72" s="289"/>
      <c r="S72" s="289"/>
      <c r="T72" s="289"/>
      <c r="U72" s="289"/>
      <c r="V72" s="289"/>
      <c r="W72" s="289"/>
      <c r="X72" s="289"/>
      <c r="Y72" s="289"/>
      <c r="Z72" s="289"/>
      <c r="AA72" s="289"/>
      <c r="AB72" s="289"/>
      <c r="AC72" s="289"/>
      <c r="AD72" s="289"/>
      <c r="AE72" s="289"/>
      <c r="AF72" s="289"/>
      <c r="AG72" s="289"/>
      <c r="AH72" s="289"/>
      <c r="AI72" s="289"/>
      <c r="AJ72" s="289"/>
      <c r="AK72" s="289"/>
      <c r="AL72" s="289"/>
      <c r="AM72" s="289"/>
      <c r="AN72" s="289"/>
    </row>
    <row r="73" spans="1:40" ht="15.75" customHeight="1">
      <c r="A73" s="303">
        <v>39692</v>
      </c>
      <c r="B73" s="303" t="s">
        <v>38</v>
      </c>
      <c r="C73" s="151">
        <v>96.981068424934591</v>
      </c>
      <c r="D73" s="150">
        <f t="shared" ca="1" si="11"/>
        <v>4.8911535964393016E-2</v>
      </c>
      <c r="E73" s="150">
        <f t="shared" si="9"/>
        <v>4.8754928638149453E-2</v>
      </c>
      <c r="F73" s="150">
        <f t="shared" si="12"/>
        <v>3.5531541200079397E-2</v>
      </c>
      <c r="G73" s="150">
        <v>-8.1489341519299652E-3</v>
      </c>
      <c r="H73" s="512">
        <v>8.2500000000000004E-2</v>
      </c>
      <c r="I73" s="518">
        <v>6.5000000000000002E-2</v>
      </c>
      <c r="J73" s="310">
        <v>558.95000000000005</v>
      </c>
      <c r="K73" s="310">
        <v>533.6</v>
      </c>
      <c r="L73" s="301">
        <v>77.496226896251315</v>
      </c>
      <c r="M73" s="300">
        <f t="shared" si="10"/>
        <v>3.2910418376210782E-2</v>
      </c>
      <c r="N73" s="154">
        <f t="shared" si="13"/>
        <v>9.2000000000000082E-2</v>
      </c>
      <c r="O73" s="289"/>
      <c r="P73" s="289"/>
      <c r="Q73" s="289"/>
      <c r="R73" s="289"/>
      <c r="S73" s="289"/>
      <c r="T73" s="289"/>
      <c r="U73" s="289"/>
      <c r="V73" s="289"/>
      <c r="W73" s="289"/>
      <c r="X73" s="289"/>
      <c r="Y73" s="289"/>
      <c r="Z73" s="289"/>
      <c r="AA73" s="289"/>
      <c r="AB73" s="289"/>
      <c r="AC73" s="289"/>
      <c r="AD73" s="289"/>
      <c r="AE73" s="289"/>
      <c r="AF73" s="289"/>
      <c r="AG73" s="289"/>
      <c r="AH73" s="289"/>
      <c r="AI73" s="289"/>
      <c r="AJ73" s="289"/>
      <c r="AK73" s="289"/>
      <c r="AL73" s="289"/>
      <c r="AM73" s="289"/>
      <c r="AN73" s="289"/>
    </row>
    <row r="74" spans="1:40" s="307" customFormat="1" ht="15.75" customHeight="1">
      <c r="A74" s="308">
        <v>39783</v>
      </c>
      <c r="B74" s="308" t="s">
        <v>39</v>
      </c>
      <c r="C74" s="153">
        <v>104.14202551048358</v>
      </c>
      <c r="D74" s="152">
        <f t="shared" ca="1" si="11"/>
        <v>3.7893928063802873E-2</v>
      </c>
      <c r="E74" s="152">
        <f t="shared" ref="E74:E105" si="14">AVERAGE(C71:C74)/AVERAGE(C67:C70)-1</f>
        <v>3.7893928063802873E-2</v>
      </c>
      <c r="F74" s="152">
        <f t="shared" si="12"/>
        <v>7.4892448385943666E-3</v>
      </c>
      <c r="G74" s="152">
        <v>-8.0304418795710264E-3</v>
      </c>
      <c r="H74" s="513">
        <v>8.2500000000000004E-2</v>
      </c>
      <c r="I74" s="517">
        <v>7.7499999999999999E-2</v>
      </c>
      <c r="J74" s="298">
        <v>642.25</v>
      </c>
      <c r="K74" s="298">
        <v>657.05</v>
      </c>
      <c r="L74" s="297">
        <v>77.139959432048684</v>
      </c>
      <c r="M74" s="296">
        <f t="shared" si="10"/>
        <v>-4.5972233548813302E-3</v>
      </c>
      <c r="N74" s="145">
        <f t="shared" si="13"/>
        <v>7.0999999999999952E-2</v>
      </c>
      <c r="O74" s="289"/>
      <c r="P74" s="289"/>
      <c r="Q74" s="289"/>
      <c r="R74" s="289"/>
      <c r="S74" s="289"/>
      <c r="T74" s="289"/>
      <c r="U74" s="289"/>
      <c r="V74" s="289"/>
      <c r="W74" s="289"/>
      <c r="X74" s="289"/>
      <c r="Y74" s="289"/>
      <c r="Z74" s="289"/>
      <c r="AA74" s="289"/>
      <c r="AB74" s="289"/>
      <c r="AC74" s="289"/>
      <c r="AD74" s="289"/>
      <c r="AE74" s="289"/>
      <c r="AF74" s="289"/>
      <c r="AG74" s="289"/>
      <c r="AH74" s="289"/>
      <c r="AI74" s="289"/>
      <c r="AJ74" s="289"/>
      <c r="AK74" s="289"/>
      <c r="AL74" s="289"/>
      <c r="AM74" s="289"/>
      <c r="AN74" s="289"/>
    </row>
    <row r="75" spans="1:40" ht="15.75" customHeight="1">
      <c r="A75" s="303">
        <v>39873</v>
      </c>
      <c r="B75" s="303" t="s">
        <v>40</v>
      </c>
      <c r="C75" s="151">
        <v>97.740659006114868</v>
      </c>
      <c r="D75" s="150">
        <f t="shared" ca="1" si="11"/>
        <v>-2.2593409938851283E-2</v>
      </c>
      <c r="E75" s="150">
        <f t="shared" si="14"/>
        <v>1.7031313460438291E-2</v>
      </c>
      <c r="F75" s="150">
        <f t="shared" si="12"/>
        <v>-2.2593409938851283E-2</v>
      </c>
      <c r="G75" s="150">
        <v>-4.8636471409198023E-3</v>
      </c>
      <c r="H75" s="512">
        <v>2.2499999999999999E-2</v>
      </c>
      <c r="I75" s="518">
        <v>8.2500000000000004E-2</v>
      </c>
      <c r="J75" s="310">
        <v>583.20000000000005</v>
      </c>
      <c r="K75" s="310">
        <v>600.02500000000009</v>
      </c>
      <c r="L75" s="301">
        <v>76.510468594217357</v>
      </c>
      <c r="M75" s="300">
        <f t="shared" si="10"/>
        <v>-8.1603729437508266E-3</v>
      </c>
      <c r="N75" s="150">
        <f t="shared" si="13"/>
        <v>5.0000000000000044E-2</v>
      </c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289"/>
      <c r="AA75" s="289"/>
      <c r="AB75" s="289"/>
      <c r="AC75" s="289"/>
      <c r="AD75" s="289"/>
      <c r="AE75" s="289"/>
      <c r="AF75" s="289"/>
      <c r="AG75" s="289"/>
      <c r="AH75" s="289"/>
      <c r="AI75" s="289"/>
      <c r="AJ75" s="289"/>
      <c r="AK75" s="289"/>
      <c r="AL75" s="289"/>
      <c r="AM75" s="289"/>
      <c r="AN75" s="289"/>
    </row>
    <row r="76" spans="1:40" ht="15.75" customHeight="1">
      <c r="A76" s="303">
        <v>39965</v>
      </c>
      <c r="B76" s="303" t="s">
        <v>41</v>
      </c>
      <c r="C76" s="151">
        <v>99.343080238896803</v>
      </c>
      <c r="D76" s="150">
        <f t="shared" ca="1" si="11"/>
        <v>-2.5447493891506801E-2</v>
      </c>
      <c r="E76" s="150">
        <f t="shared" si="14"/>
        <v>-2.6160183740647769E-3</v>
      </c>
      <c r="F76" s="150">
        <f t="shared" si="12"/>
        <v>-2.8239320513425925E-2</v>
      </c>
      <c r="G76" s="150">
        <v>-5.8235863594842119E-3</v>
      </c>
      <c r="H76" s="512">
        <v>7.4999999999999997E-3</v>
      </c>
      <c r="I76" s="518">
        <v>4.7500000000000001E-2</v>
      </c>
      <c r="J76" s="310">
        <v>533.65</v>
      </c>
      <c r="K76" s="310">
        <v>557.70000000000005</v>
      </c>
      <c r="L76" s="301">
        <v>76.452569169960483</v>
      </c>
      <c r="M76" s="300">
        <f t="shared" si="10"/>
        <v>-7.5675166184052678E-4</v>
      </c>
      <c r="N76" s="150">
        <f t="shared" si="13"/>
        <v>1.8999999999999906E-2</v>
      </c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89"/>
      <c r="AD76" s="289"/>
      <c r="AE76" s="289"/>
      <c r="AF76" s="289"/>
      <c r="AG76" s="289"/>
      <c r="AH76" s="289"/>
      <c r="AI76" s="289"/>
      <c r="AJ76" s="289"/>
      <c r="AK76" s="289"/>
      <c r="AL76" s="289"/>
      <c r="AM76" s="289"/>
      <c r="AN76" s="289"/>
    </row>
    <row r="77" spans="1:40" ht="15.75" customHeight="1">
      <c r="A77" s="303">
        <v>40057</v>
      </c>
      <c r="B77" s="303" t="s">
        <v>42</v>
      </c>
      <c r="C77" s="151">
        <v>96.28526979411815</v>
      </c>
      <c r="D77" s="150">
        <f t="shared" ca="1" si="11"/>
        <v>-1.9524829966248824E-2</v>
      </c>
      <c r="E77" s="150">
        <f t="shared" si="14"/>
        <v>-1.2588581270489785E-2</v>
      </c>
      <c r="F77" s="150">
        <f t="shared" si="12"/>
        <v>-7.174582030460952E-3</v>
      </c>
      <c r="G77" s="150">
        <v>1.1963927093200377E-2</v>
      </c>
      <c r="H77" s="512">
        <v>5.0000000000000001E-3</v>
      </c>
      <c r="I77" s="518">
        <v>1.2500000000000001E-2</v>
      </c>
      <c r="J77" s="310">
        <v>549.70000000000005</v>
      </c>
      <c r="K77" s="310">
        <v>545.21500000000003</v>
      </c>
      <c r="L77" s="301">
        <v>76.643768400392545</v>
      </c>
      <c r="M77" s="300">
        <f t="shared" si="10"/>
        <v>2.5008869225442432E-3</v>
      </c>
      <c r="N77" s="154">
        <f t="shared" si="13"/>
        <v>-1.1000000000000121E-2</v>
      </c>
      <c r="O77" s="289"/>
      <c r="P77" s="289"/>
      <c r="Q77" s="289"/>
      <c r="R77" s="289"/>
      <c r="S77" s="289"/>
      <c r="T77" s="289"/>
      <c r="U77" s="289"/>
      <c r="V77" s="289"/>
      <c r="W77" s="289"/>
      <c r="X77" s="289"/>
      <c r="Y77" s="289"/>
      <c r="Z77" s="289"/>
      <c r="AA77" s="289"/>
      <c r="AB77" s="289"/>
      <c r="AC77" s="289"/>
      <c r="AD77" s="289"/>
      <c r="AE77" s="289"/>
      <c r="AF77" s="289"/>
      <c r="AG77" s="289"/>
      <c r="AH77" s="289"/>
      <c r="AI77" s="289"/>
      <c r="AJ77" s="289"/>
      <c r="AK77" s="289"/>
      <c r="AL77" s="289"/>
      <c r="AM77" s="289"/>
      <c r="AN77" s="289"/>
    </row>
    <row r="78" spans="1:40" s="307" customFormat="1" ht="15.75" customHeight="1">
      <c r="A78" s="308">
        <v>40148</v>
      </c>
      <c r="B78" s="308" t="s">
        <v>43</v>
      </c>
      <c r="C78" s="153">
        <v>105.47443284042564</v>
      </c>
      <c r="D78" s="152">
        <f t="shared" ca="1" si="11"/>
        <v>-1.1180372364676505E-2</v>
      </c>
      <c r="E78" s="152">
        <f t="shared" si="14"/>
        <v>-1.1180372364676505E-2</v>
      </c>
      <c r="F78" s="152">
        <f t="shared" si="12"/>
        <v>1.2794136885766028E-2</v>
      </c>
      <c r="G78" s="152">
        <v>1.2300245113468833E-2</v>
      </c>
      <c r="H78" s="513">
        <v>5.0000000000000001E-3</v>
      </c>
      <c r="I78" s="517">
        <v>5.0000000000000001E-3</v>
      </c>
      <c r="J78" s="298">
        <v>507.45</v>
      </c>
      <c r="K78" s="298">
        <v>519.11</v>
      </c>
      <c r="L78" s="297">
        <v>76.06</v>
      </c>
      <c r="M78" s="296">
        <f t="shared" si="10"/>
        <v>-7.6166453265045231E-3</v>
      </c>
      <c r="N78" s="145">
        <f t="shared" si="13"/>
        <v>-1.4000000000000012E-2</v>
      </c>
      <c r="O78" s="289"/>
      <c r="P78" s="289"/>
      <c r="Q78" s="289"/>
      <c r="R78" s="289"/>
      <c r="S78" s="289"/>
      <c r="T78" s="289"/>
      <c r="U78" s="289"/>
      <c r="V78" s="289"/>
      <c r="W78" s="289"/>
      <c r="X78" s="289"/>
      <c r="Y78" s="289"/>
      <c r="Z78" s="289"/>
      <c r="AA78" s="289"/>
      <c r="AB78" s="289"/>
      <c r="AC78" s="289"/>
      <c r="AD78" s="289"/>
      <c r="AE78" s="289"/>
      <c r="AF78" s="289"/>
      <c r="AG78" s="289"/>
      <c r="AH78" s="289"/>
      <c r="AI78" s="289"/>
      <c r="AJ78" s="289"/>
      <c r="AK78" s="289"/>
      <c r="AL78" s="289"/>
      <c r="AM78" s="289"/>
      <c r="AN78" s="289"/>
    </row>
    <row r="79" spans="1:40" ht="15.75" customHeight="1">
      <c r="A79" s="303">
        <v>40238</v>
      </c>
      <c r="B79" s="303" t="s">
        <v>44</v>
      </c>
      <c r="C79" s="151">
        <v>99.629620380291755</v>
      </c>
      <c r="D79" s="150">
        <f t="shared" ca="1" si="11"/>
        <v>1.9326259853217342E-2</v>
      </c>
      <c r="E79" s="150">
        <f t="shared" si="14"/>
        <v>-9.0087483430190129E-4</v>
      </c>
      <c r="F79" s="150">
        <f t="shared" si="12"/>
        <v>1.9326259853217342E-2</v>
      </c>
      <c r="G79" s="150">
        <v>3.2349869731351788E-3</v>
      </c>
      <c r="H79" s="512">
        <v>5.0000000000000001E-3</v>
      </c>
      <c r="I79" s="154">
        <v>5.0000000000000001E-3</v>
      </c>
      <c r="J79" s="310">
        <v>524.4</v>
      </c>
      <c r="K79" s="310">
        <v>524.57500000000005</v>
      </c>
      <c r="L79" s="301">
        <v>76.739999999999995</v>
      </c>
      <c r="M79" s="300">
        <f t="shared" si="10"/>
        <v>8.9403102813567781E-3</v>
      </c>
      <c r="N79" s="150">
        <f t="shared" si="13"/>
        <v>2.9999999999998916E-3</v>
      </c>
      <c r="O79" s="289"/>
      <c r="P79" s="289"/>
      <c r="Q79" s="289"/>
      <c r="R79" s="289"/>
      <c r="S79" s="289"/>
      <c r="T79" s="289"/>
      <c r="U79" s="289"/>
      <c r="V79" s="289"/>
      <c r="W79" s="289"/>
      <c r="X79" s="289"/>
      <c r="Y79" s="289"/>
      <c r="Z79" s="289"/>
      <c r="AA79" s="289"/>
      <c r="AB79" s="289"/>
      <c r="AC79" s="289"/>
      <c r="AD79" s="289"/>
      <c r="AE79" s="289"/>
      <c r="AF79" s="289"/>
      <c r="AG79" s="289"/>
      <c r="AH79" s="289"/>
      <c r="AI79" s="289"/>
      <c r="AJ79" s="289"/>
      <c r="AK79" s="289"/>
      <c r="AL79" s="289"/>
      <c r="AM79" s="289"/>
      <c r="AN79" s="289"/>
    </row>
    <row r="80" spans="1:40" ht="15.75" customHeight="1">
      <c r="A80" s="303">
        <v>40330</v>
      </c>
      <c r="B80" s="303" t="s">
        <v>45</v>
      </c>
      <c r="C80" s="151">
        <v>105.7134801781402</v>
      </c>
      <c r="D80" s="150">
        <f t="shared" ca="1" si="11"/>
        <v>4.1907878067770854E-2</v>
      </c>
      <c r="E80" s="150">
        <f t="shared" si="14"/>
        <v>2.2340073728757792E-2</v>
      </c>
      <c r="F80" s="150">
        <f t="shared" si="12"/>
        <v>6.4125250837039571E-2</v>
      </c>
      <c r="G80" s="150">
        <v>3.393417368832452E-2</v>
      </c>
      <c r="H80" s="512">
        <v>0.01</v>
      </c>
      <c r="I80" s="154">
        <v>5.0000000000000001E-3</v>
      </c>
      <c r="J80" s="310">
        <v>546.04</v>
      </c>
      <c r="K80" s="310">
        <v>532.44499999999994</v>
      </c>
      <c r="L80" s="301">
        <v>77.37</v>
      </c>
      <c r="M80" s="300">
        <f t="shared" si="10"/>
        <v>8.2095387021110522E-3</v>
      </c>
      <c r="N80" s="150">
        <f t="shared" si="13"/>
        <v>1.2000000000000011E-2</v>
      </c>
      <c r="O80" s="289"/>
      <c r="P80" s="289"/>
      <c r="Q80" s="289"/>
      <c r="R80" s="289"/>
      <c r="S80" s="289"/>
      <c r="T80" s="289"/>
      <c r="U80" s="289"/>
      <c r="V80" s="289"/>
      <c r="W80" s="289"/>
      <c r="X80" s="289"/>
      <c r="Y80" s="289"/>
      <c r="Z80" s="289"/>
      <c r="AA80" s="289"/>
      <c r="AB80" s="289"/>
      <c r="AC80" s="289"/>
      <c r="AD80" s="289"/>
      <c r="AE80" s="289"/>
      <c r="AF80" s="289"/>
      <c r="AG80" s="289"/>
      <c r="AH80" s="289"/>
      <c r="AI80" s="289"/>
      <c r="AJ80" s="289"/>
      <c r="AK80" s="289"/>
      <c r="AL80" s="289"/>
      <c r="AM80" s="289"/>
      <c r="AN80" s="289"/>
    </row>
    <row r="81" spans="1:40" ht="15.75" customHeight="1">
      <c r="A81" s="303">
        <v>40422</v>
      </c>
      <c r="B81" s="303" t="s">
        <v>46</v>
      </c>
      <c r="C81" s="151">
        <v>103.50661342226101</v>
      </c>
      <c r="D81" s="150">
        <f t="shared" ca="1" si="11"/>
        <v>5.2768712660778316E-2</v>
      </c>
      <c r="E81" s="150">
        <f t="shared" si="14"/>
        <v>4.2295963659360281E-2</v>
      </c>
      <c r="F81" s="150">
        <f t="shared" si="12"/>
        <v>7.499946402584623E-2</v>
      </c>
      <c r="G81" s="150">
        <v>2.3473820406853418E-2</v>
      </c>
      <c r="H81" s="512">
        <v>2.5000000000000001E-2</v>
      </c>
      <c r="I81" s="518">
        <v>7.4999999999999997E-3</v>
      </c>
      <c r="J81" s="310">
        <v>483.55</v>
      </c>
      <c r="K81" s="310">
        <v>502.4</v>
      </c>
      <c r="L81" s="301">
        <v>78.099999999999994</v>
      </c>
      <c r="M81" s="300">
        <f t="shared" si="10"/>
        <v>9.435181594933395E-3</v>
      </c>
      <c r="N81" s="154">
        <f t="shared" si="13"/>
        <v>1.8999999999999906E-2</v>
      </c>
      <c r="O81" s="289"/>
      <c r="P81" s="289"/>
      <c r="Q81" s="289"/>
      <c r="R81" s="289"/>
      <c r="S81" s="289"/>
      <c r="T81" s="289"/>
      <c r="U81" s="289"/>
      <c r="V81" s="289"/>
      <c r="W81" s="289"/>
      <c r="X81" s="289"/>
      <c r="Y81" s="289"/>
      <c r="Z81" s="289"/>
      <c r="AA81" s="289"/>
      <c r="AB81" s="289"/>
      <c r="AC81" s="289"/>
      <c r="AD81" s="289"/>
      <c r="AE81" s="289"/>
      <c r="AF81" s="289"/>
      <c r="AG81" s="289"/>
      <c r="AH81" s="289"/>
      <c r="AI81" s="289"/>
      <c r="AJ81" s="289"/>
      <c r="AK81" s="289"/>
      <c r="AL81" s="289"/>
      <c r="AM81" s="289"/>
      <c r="AN81" s="289"/>
    </row>
    <row r="82" spans="1:40" s="307" customFormat="1" ht="15.75" customHeight="1">
      <c r="A82" s="308">
        <v>40513</v>
      </c>
      <c r="B82" s="308" t="s">
        <v>47</v>
      </c>
      <c r="C82" s="153">
        <v>113.33265424279469</v>
      </c>
      <c r="D82" s="152">
        <f t="shared" ca="1" si="11"/>
        <v>5.8516510222525131E-2</v>
      </c>
      <c r="E82" s="152">
        <f t="shared" si="14"/>
        <v>5.8516510222525131E-2</v>
      </c>
      <c r="F82" s="152">
        <f t="shared" si="12"/>
        <v>7.4503566321687753E-2</v>
      </c>
      <c r="G82" s="152">
        <v>1.1898653579130114E-2</v>
      </c>
      <c r="H82" s="513">
        <v>3.2500000000000001E-2</v>
      </c>
      <c r="I82" s="517">
        <v>0.02</v>
      </c>
      <c r="J82" s="298">
        <v>468</v>
      </c>
      <c r="K82" s="298">
        <v>478.57499999999999</v>
      </c>
      <c r="L82" s="297">
        <v>78.33</v>
      </c>
      <c r="M82" s="296">
        <f t="shared" si="10"/>
        <v>2.9449423815621767E-3</v>
      </c>
      <c r="N82" s="145">
        <f t="shared" si="13"/>
        <v>2.9844859321588091E-2</v>
      </c>
      <c r="O82" s="289"/>
      <c r="P82" s="289"/>
      <c r="Q82" s="289"/>
      <c r="R82" s="289"/>
      <c r="S82" s="289"/>
      <c r="T82" s="289"/>
      <c r="U82" s="289"/>
      <c r="V82" s="289"/>
      <c r="W82" s="289"/>
      <c r="X82" s="289"/>
      <c r="Y82" s="289"/>
      <c r="Z82" s="289"/>
      <c r="AA82" s="289"/>
      <c r="AB82" s="289"/>
      <c r="AC82" s="289"/>
      <c r="AD82" s="289"/>
      <c r="AE82" s="289"/>
      <c r="AF82" s="289"/>
      <c r="AG82" s="289"/>
      <c r="AH82" s="289"/>
      <c r="AI82" s="289"/>
      <c r="AJ82" s="289"/>
      <c r="AK82" s="289"/>
      <c r="AL82" s="289"/>
      <c r="AM82" s="289"/>
      <c r="AN82" s="289"/>
    </row>
    <row r="83" spans="1:40" ht="15.75" customHeight="1">
      <c r="A83" s="303">
        <v>40603</v>
      </c>
      <c r="B83" s="303" t="s">
        <v>48</v>
      </c>
      <c r="C83" s="151">
        <v>108.36363485688389</v>
      </c>
      <c r="D83" s="150">
        <f t="shared" ca="1" si="11"/>
        <v>8.7664837457514411E-2</v>
      </c>
      <c r="E83" s="150">
        <f t="shared" si="14"/>
        <v>7.5322033360092133E-2</v>
      </c>
      <c r="F83" s="150">
        <f t="shared" si="12"/>
        <v>8.7664837457514411E-2</v>
      </c>
      <c r="G83" s="150">
        <v>1.1656556541312035E-2</v>
      </c>
      <c r="H83" s="512">
        <v>0.04</v>
      </c>
      <c r="I83" s="154">
        <v>0.03</v>
      </c>
      <c r="J83" s="302">
        <v>477.45</v>
      </c>
      <c r="K83" s="302">
        <v>480.36</v>
      </c>
      <c r="L83" s="301">
        <v>79.319999999999993</v>
      </c>
      <c r="M83" s="300">
        <f t="shared" si="10"/>
        <v>1.2638835695135908E-2</v>
      </c>
      <c r="N83" s="150">
        <f t="shared" si="13"/>
        <v>3.3620015637216616E-2</v>
      </c>
      <c r="O83" s="289"/>
      <c r="P83" s="289"/>
      <c r="Q83" s="289"/>
      <c r="R83" s="289"/>
      <c r="S83" s="289"/>
      <c r="T83" s="289"/>
      <c r="U83" s="289"/>
      <c r="V83" s="289"/>
      <c r="W83" s="289"/>
      <c r="X83" s="289"/>
      <c r="Y83" s="289"/>
      <c r="Z83" s="289"/>
      <c r="AA83" s="289"/>
      <c r="AB83" s="289"/>
      <c r="AC83" s="289"/>
      <c r="AD83" s="289"/>
      <c r="AE83" s="289"/>
      <c r="AF83" s="289"/>
      <c r="AG83" s="289"/>
      <c r="AH83" s="289"/>
      <c r="AI83" s="289"/>
      <c r="AJ83" s="289"/>
      <c r="AK83" s="289"/>
      <c r="AL83" s="289"/>
      <c r="AM83" s="289"/>
      <c r="AN83" s="289"/>
    </row>
    <row r="84" spans="1:40" ht="15.75" customHeight="1">
      <c r="A84" s="303">
        <v>40695</v>
      </c>
      <c r="B84" s="303" t="s">
        <v>49</v>
      </c>
      <c r="C84" s="151">
        <v>112.32780026063341</v>
      </c>
      <c r="D84" s="150">
        <f t="shared" ca="1" si="11"/>
        <v>7.4744827156819182E-2</v>
      </c>
      <c r="E84" s="150">
        <f t="shared" si="14"/>
        <v>7.4742545005698879E-2</v>
      </c>
      <c r="F84" s="150">
        <f t="shared" si="12"/>
        <v>6.2568369439235827E-2</v>
      </c>
      <c r="G84" s="150">
        <v>1.4368041999035075E-2</v>
      </c>
      <c r="H84" s="512">
        <v>5.2499999999999998E-2</v>
      </c>
      <c r="I84" s="154">
        <v>3.6249999999999998E-2</v>
      </c>
      <c r="J84" s="302">
        <v>467.22</v>
      </c>
      <c r="K84" s="302">
        <v>463.83500000000004</v>
      </c>
      <c r="L84" s="301">
        <v>80.03</v>
      </c>
      <c r="M84" s="300">
        <f t="shared" si="10"/>
        <v>8.9510842158346815E-3</v>
      </c>
      <c r="N84" s="150">
        <f t="shared" si="13"/>
        <v>3.4380250743182073E-2</v>
      </c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289"/>
      <c r="AE84" s="289"/>
      <c r="AF84" s="289"/>
      <c r="AG84" s="289"/>
      <c r="AH84" s="289"/>
      <c r="AI84" s="289"/>
      <c r="AJ84" s="289"/>
      <c r="AK84" s="289"/>
      <c r="AL84" s="289"/>
      <c r="AM84" s="289"/>
      <c r="AN84" s="289"/>
    </row>
    <row r="85" spans="1:40" ht="15.75" customHeight="1">
      <c r="A85" s="303">
        <v>40787</v>
      </c>
      <c r="B85" s="303" t="s">
        <v>50</v>
      </c>
      <c r="C85" s="151">
        <v>108.16761141634075</v>
      </c>
      <c r="D85" s="150">
        <f t="shared" ca="1" si="11"/>
        <v>6.4786631320681742E-2</v>
      </c>
      <c r="E85" s="150">
        <f t="shared" si="14"/>
        <v>6.7260269934413808E-2</v>
      </c>
      <c r="F85" s="150">
        <f t="shared" si="12"/>
        <v>4.5030919667566893E-2</v>
      </c>
      <c r="G85" s="150">
        <v>6.4138886381164273E-3</v>
      </c>
      <c r="H85" s="512">
        <v>5.2499999999999998E-2</v>
      </c>
      <c r="I85" s="154">
        <v>4.8750000000000002E-2</v>
      </c>
      <c r="J85" s="302">
        <v>519.75</v>
      </c>
      <c r="K85" s="302">
        <v>488.77499999999998</v>
      </c>
      <c r="L85" s="301">
        <v>80.66</v>
      </c>
      <c r="M85" s="300">
        <f t="shared" si="10"/>
        <v>7.8720479820066913E-3</v>
      </c>
      <c r="N85" s="154">
        <f t="shared" si="13"/>
        <v>3.2778489116517262E-2</v>
      </c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  <c r="AF85" s="289"/>
      <c r="AG85" s="289"/>
      <c r="AH85" s="289"/>
      <c r="AI85" s="289"/>
      <c r="AJ85" s="289"/>
      <c r="AK85" s="289"/>
      <c r="AL85" s="289"/>
      <c r="AM85" s="289"/>
      <c r="AN85" s="289"/>
    </row>
    <row r="86" spans="1:40" s="307" customFormat="1" ht="15.75" customHeight="1">
      <c r="A86" s="308">
        <v>40878</v>
      </c>
      <c r="B86" s="308" t="s">
        <v>51</v>
      </c>
      <c r="C86" s="153">
        <v>119.59951653276993</v>
      </c>
      <c r="D86" s="152">
        <f t="shared" ca="1" si="11"/>
        <v>6.2238967851046656E-2</v>
      </c>
      <c r="E86" s="152">
        <f t="shared" si="14"/>
        <v>6.2238967851046656E-2</v>
      </c>
      <c r="F86" s="152">
        <f t="shared" si="12"/>
        <v>5.5296175068393127E-2</v>
      </c>
      <c r="G86" s="152">
        <v>2.1748584105328872E-2</v>
      </c>
      <c r="H86" s="513">
        <v>5.2499999999999998E-2</v>
      </c>
      <c r="I86" s="517">
        <v>5.2499999999999998E-2</v>
      </c>
      <c r="J86" s="298">
        <v>519.54999999999995</v>
      </c>
      <c r="K86" s="298">
        <v>504.875</v>
      </c>
      <c r="L86" s="297">
        <v>81.8</v>
      </c>
      <c r="M86" s="296">
        <f t="shared" si="10"/>
        <v>1.4133399454500317E-2</v>
      </c>
      <c r="N86" s="145">
        <f t="shared" si="13"/>
        <v>4.4299757436486731E-2</v>
      </c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  <c r="AF86" s="289"/>
      <c r="AG86" s="289"/>
      <c r="AH86" s="289"/>
      <c r="AI86" s="289"/>
      <c r="AJ86" s="289"/>
      <c r="AK86" s="289"/>
      <c r="AL86" s="289"/>
      <c r="AM86" s="289"/>
      <c r="AN86" s="289"/>
    </row>
    <row r="87" spans="1:40" ht="15.75" customHeight="1">
      <c r="A87" s="303">
        <v>40969</v>
      </c>
      <c r="B87" s="303" t="s">
        <v>52</v>
      </c>
      <c r="C87" s="151">
        <v>114.88825115199532</v>
      </c>
      <c r="D87" s="150">
        <f t="shared" ca="1" si="11"/>
        <v>6.0210386110880254E-2</v>
      </c>
      <c r="E87" s="150">
        <f t="shared" si="14"/>
        <v>5.585027079002991E-2</v>
      </c>
      <c r="F87" s="150">
        <f t="shared" si="12"/>
        <v>6.0210386110880254E-2</v>
      </c>
      <c r="G87" s="150">
        <v>2.0553139800664644E-2</v>
      </c>
      <c r="H87" s="512">
        <v>0.05</v>
      </c>
      <c r="I87" s="154">
        <v>5.2499999999999998E-2</v>
      </c>
      <c r="J87" s="302">
        <v>488.35</v>
      </c>
      <c r="K87" s="302">
        <v>489.95000000000005</v>
      </c>
      <c r="L87" s="301">
        <v>82.33</v>
      </c>
      <c r="M87" s="300">
        <f t="shared" si="10"/>
        <v>6.479217603911902E-3</v>
      </c>
      <c r="N87" s="150">
        <f t="shared" si="13"/>
        <v>3.7947554210791878E-2</v>
      </c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  <c r="AF87" s="289"/>
      <c r="AG87" s="289"/>
      <c r="AH87" s="289"/>
      <c r="AI87" s="289"/>
      <c r="AJ87" s="289"/>
      <c r="AK87" s="289"/>
      <c r="AL87" s="289"/>
      <c r="AM87" s="289"/>
      <c r="AN87" s="289"/>
    </row>
    <row r="88" spans="1:40" ht="15.75" customHeight="1">
      <c r="A88" s="303">
        <v>41061</v>
      </c>
      <c r="B88" s="303" t="s">
        <v>53</v>
      </c>
      <c r="C88" s="151">
        <v>119.62546863663836</v>
      </c>
      <c r="D88" s="150">
        <f t="shared" ca="1" si="11"/>
        <v>6.263172226759095E-2</v>
      </c>
      <c r="E88" s="150">
        <f t="shared" si="14"/>
        <v>5.6567790095111814E-2</v>
      </c>
      <c r="F88" s="150">
        <f t="shared" si="12"/>
        <v>6.4967606942112566E-2</v>
      </c>
      <c r="G88" s="150">
        <v>1.8535329991003158E-2</v>
      </c>
      <c r="H88" s="512">
        <v>0.05</v>
      </c>
      <c r="I88" s="154">
        <v>0.05</v>
      </c>
      <c r="J88" s="302">
        <v>501.08</v>
      </c>
      <c r="K88" s="302">
        <v>493.065</v>
      </c>
      <c r="L88" s="301">
        <v>82.15</v>
      </c>
      <c r="M88" s="300">
        <f t="shared" si="10"/>
        <v>-2.1863233329283416E-3</v>
      </c>
      <c r="N88" s="150">
        <f t="shared" si="13"/>
        <v>2.6490066225165698E-2</v>
      </c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  <c r="AG88" s="289"/>
      <c r="AH88" s="289"/>
      <c r="AI88" s="289"/>
      <c r="AJ88" s="289"/>
      <c r="AK88" s="289"/>
      <c r="AL88" s="289"/>
      <c r="AM88" s="289"/>
      <c r="AN88" s="289"/>
    </row>
    <row r="89" spans="1:40" ht="15.75" customHeight="1">
      <c r="A89" s="303">
        <v>41153</v>
      </c>
      <c r="B89" s="303" t="s">
        <v>54</v>
      </c>
      <c r="C89" s="151">
        <v>115.33767043470992</v>
      </c>
      <c r="D89" s="150">
        <f t="shared" ca="1" si="11"/>
        <v>6.3833864115166561E-2</v>
      </c>
      <c r="E89" s="150">
        <f t="shared" si="14"/>
        <v>6.1645675239004882E-2</v>
      </c>
      <c r="F89" s="150">
        <f t="shared" si="12"/>
        <v>6.6286561425225266E-2</v>
      </c>
      <c r="G89" s="150">
        <v>7.7713444438112234E-3</v>
      </c>
      <c r="H89" s="512">
        <v>0.05</v>
      </c>
      <c r="I89" s="154">
        <v>0.05</v>
      </c>
      <c r="J89" s="302">
        <v>474.7</v>
      </c>
      <c r="K89" s="302">
        <v>478.54999999999995</v>
      </c>
      <c r="L89" s="301">
        <v>82.95</v>
      </c>
      <c r="M89" s="300">
        <f t="shared" si="10"/>
        <v>9.7382836275106133E-3</v>
      </c>
      <c r="N89" s="154">
        <f t="shared" si="13"/>
        <v>2.83907760971982E-2</v>
      </c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89"/>
    </row>
    <row r="90" spans="1:40" s="307" customFormat="1" ht="15.75" customHeight="1">
      <c r="A90" s="308">
        <v>41244</v>
      </c>
      <c r="B90" s="308" t="s">
        <v>55</v>
      </c>
      <c r="C90" s="153">
        <v>126.21132224238711</v>
      </c>
      <c r="D90" s="152">
        <f t="shared" ca="1" si="11"/>
        <v>6.1553400185607732E-2</v>
      </c>
      <c r="E90" s="152">
        <f t="shared" si="14"/>
        <v>6.1553400185607732E-2</v>
      </c>
      <c r="F90" s="152">
        <f t="shared" si="12"/>
        <v>5.5282879908679083E-2</v>
      </c>
      <c r="G90" s="152">
        <v>5.9363633616247302E-3</v>
      </c>
      <c r="H90" s="513">
        <v>0.05</v>
      </c>
      <c r="I90" s="517">
        <v>0.05</v>
      </c>
      <c r="J90" s="298">
        <v>479.2</v>
      </c>
      <c r="K90" s="298">
        <v>480.11</v>
      </c>
      <c r="L90" s="297">
        <v>83.02</v>
      </c>
      <c r="M90" s="296">
        <f t="shared" si="10"/>
        <v>8.4388185653994086E-4</v>
      </c>
      <c r="N90" s="145">
        <f t="shared" si="13"/>
        <v>1.4914425427872802E-2</v>
      </c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289"/>
      <c r="AE90" s="289"/>
      <c r="AF90" s="289"/>
      <c r="AG90" s="289"/>
      <c r="AH90" s="289"/>
      <c r="AI90" s="289"/>
      <c r="AJ90" s="289"/>
      <c r="AK90" s="289"/>
      <c r="AL90" s="289"/>
      <c r="AM90" s="289"/>
      <c r="AN90" s="289"/>
    </row>
    <row r="91" spans="1:40" ht="15.75" customHeight="1">
      <c r="A91" s="303">
        <v>41334</v>
      </c>
      <c r="B91" s="303" t="s">
        <v>56</v>
      </c>
      <c r="C91" s="151">
        <v>119.6390355917772</v>
      </c>
      <c r="D91" s="150">
        <f t="shared" ca="1" si="11"/>
        <v>4.1351351353557275E-2</v>
      </c>
      <c r="E91" s="150">
        <f t="shared" si="14"/>
        <v>5.6772027440681549E-2</v>
      </c>
      <c r="F91" s="150">
        <f t="shared" si="12"/>
        <v>4.1351351353557275E-2</v>
      </c>
      <c r="G91" s="150">
        <v>8.4925013431460528E-3</v>
      </c>
      <c r="H91" s="512">
        <v>0.05</v>
      </c>
      <c r="I91" s="154">
        <v>0.05</v>
      </c>
      <c r="J91" s="302">
        <v>472.15</v>
      </c>
      <c r="K91" s="302">
        <v>471.7</v>
      </c>
      <c r="L91" s="301">
        <v>83.58</v>
      </c>
      <c r="M91" s="300">
        <f t="shared" si="10"/>
        <v>6.7453625632378778E-3</v>
      </c>
      <c r="N91" s="150">
        <f t="shared" si="13"/>
        <v>1.5182800923114304E-2</v>
      </c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289"/>
      <c r="AE91" s="289"/>
      <c r="AF91" s="289"/>
      <c r="AG91" s="289"/>
      <c r="AH91" s="289"/>
      <c r="AI91" s="289"/>
      <c r="AJ91" s="289"/>
      <c r="AK91" s="289"/>
      <c r="AL91" s="289"/>
      <c r="AM91" s="289"/>
      <c r="AN91" s="289"/>
    </row>
    <row r="92" spans="1:40" ht="15.75" customHeight="1">
      <c r="A92" s="303">
        <v>41426</v>
      </c>
      <c r="B92" s="303" t="s">
        <v>57</v>
      </c>
      <c r="C92" s="151">
        <v>123.73385679214621</v>
      </c>
      <c r="D92" s="150">
        <f t="shared" ca="1" si="11"/>
        <v>3.7776777423830232E-2</v>
      </c>
      <c r="E92" s="150">
        <f t="shared" si="14"/>
        <v>4.8976801513785917E-2</v>
      </c>
      <c r="F92" s="150">
        <f t="shared" si="12"/>
        <v>3.4343758083715814E-2</v>
      </c>
      <c r="G92" s="150">
        <v>8.3709483130816054E-3</v>
      </c>
      <c r="H92" s="512">
        <v>0.05</v>
      </c>
      <c r="I92" s="154">
        <v>0.05</v>
      </c>
      <c r="J92" s="302">
        <v>508.42</v>
      </c>
      <c r="K92" s="302">
        <v>489.73</v>
      </c>
      <c r="L92" s="301">
        <v>83.7</v>
      </c>
      <c r="M92" s="300">
        <f t="shared" si="10"/>
        <v>1.4357501794688421E-3</v>
      </c>
      <c r="N92" s="154">
        <f t="shared" si="13"/>
        <v>1.8867924528301883E-2</v>
      </c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  <c r="AG92" s="289"/>
      <c r="AH92" s="289"/>
      <c r="AI92" s="289"/>
      <c r="AJ92" s="289"/>
      <c r="AK92" s="289"/>
      <c r="AL92" s="289"/>
      <c r="AM92" s="289"/>
      <c r="AN92" s="289"/>
    </row>
    <row r="93" spans="1:40" ht="15.75" customHeight="1">
      <c r="A93" s="303">
        <v>41518</v>
      </c>
      <c r="B93" s="303" t="s">
        <v>58</v>
      </c>
      <c r="C93" s="151">
        <v>118.71638463844063</v>
      </c>
      <c r="D93" s="150">
        <f t="shared" ca="1" si="11"/>
        <v>3.498024344338857E-2</v>
      </c>
      <c r="E93" s="150">
        <f t="shared" si="14"/>
        <v>4.015263840661909E-2</v>
      </c>
      <c r="F93" s="150">
        <f t="shared" si="12"/>
        <v>2.9294108256186169E-2</v>
      </c>
      <c r="G93" s="150">
        <v>6.1419779250244666E-3</v>
      </c>
      <c r="H93" s="512">
        <v>0.05</v>
      </c>
      <c r="I93" s="154">
        <v>0.05</v>
      </c>
      <c r="J93" s="302">
        <v>504.67</v>
      </c>
      <c r="K93" s="302">
        <v>509.12</v>
      </c>
      <c r="L93" s="301">
        <v>84.58</v>
      </c>
      <c r="M93" s="300">
        <f t="shared" si="10"/>
        <v>1.0513739545997547E-2</v>
      </c>
      <c r="N93" s="154">
        <f t="shared" si="13"/>
        <v>1.9650391802290557E-2</v>
      </c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289"/>
      <c r="AE93" s="289"/>
      <c r="AF93" s="289"/>
      <c r="AG93" s="289"/>
      <c r="AH93" s="289"/>
      <c r="AI93" s="289"/>
      <c r="AJ93" s="289"/>
      <c r="AK93" s="289"/>
      <c r="AL93" s="289"/>
      <c r="AM93" s="289"/>
      <c r="AN93" s="289"/>
    </row>
    <row r="94" spans="1:40" s="307" customFormat="1" ht="15.75" customHeight="1">
      <c r="A94" s="308">
        <v>41609</v>
      </c>
      <c r="B94" s="308" t="s">
        <v>59</v>
      </c>
      <c r="C94" s="153">
        <v>129.72400954651599</v>
      </c>
      <c r="D94" s="152">
        <f t="shared" ca="1" si="11"/>
        <v>3.308508247069053E-2</v>
      </c>
      <c r="E94" s="152">
        <f t="shared" si="14"/>
        <v>3.308508247069053E-2</v>
      </c>
      <c r="F94" s="152">
        <f t="shared" si="12"/>
        <v>2.7831792280749612E-2</v>
      </c>
      <c r="G94" s="152">
        <v>3.5552387888693193E-3</v>
      </c>
      <c r="H94" s="513">
        <v>4.4999999999999998E-2</v>
      </c>
      <c r="I94" s="517">
        <v>0.05</v>
      </c>
      <c r="J94" s="298">
        <v>525.45000000000005</v>
      </c>
      <c r="K94" s="298">
        <v>519.505</v>
      </c>
      <c r="L94" s="297">
        <v>85.52</v>
      </c>
      <c r="M94" s="296">
        <f t="shared" si="10"/>
        <v>1.1113738472452006E-2</v>
      </c>
      <c r="N94" s="145">
        <f t="shared" si="13"/>
        <v>3.0113225728739978E-2</v>
      </c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289"/>
      <c r="AE94" s="289"/>
      <c r="AF94" s="289"/>
      <c r="AG94" s="289"/>
      <c r="AH94" s="289"/>
      <c r="AI94" s="289"/>
      <c r="AJ94" s="289"/>
      <c r="AK94" s="289"/>
      <c r="AL94" s="289"/>
      <c r="AM94" s="289"/>
      <c r="AN94" s="289"/>
    </row>
    <row r="95" spans="1:40" ht="15.75" customHeight="1">
      <c r="A95" s="303">
        <v>41699</v>
      </c>
      <c r="B95" s="303" t="s">
        <v>60</v>
      </c>
      <c r="C95" s="151">
        <v>122.5760044039887</v>
      </c>
      <c r="D95" s="150">
        <f t="shared" ca="1" si="11"/>
        <v>2.4548583141649427E-2</v>
      </c>
      <c r="E95" s="150">
        <f t="shared" si="14"/>
        <v>2.8985788804338997E-2</v>
      </c>
      <c r="F95" s="150">
        <f t="shared" si="12"/>
        <v>2.4548583141649427E-2</v>
      </c>
      <c r="G95" s="150">
        <v>2.8678729194036023E-3</v>
      </c>
      <c r="H95" s="512">
        <v>0.04</v>
      </c>
      <c r="I95" s="150">
        <v>4.6249999999999999E-2</v>
      </c>
      <c r="J95" s="302">
        <v>549.47</v>
      </c>
      <c r="K95" s="302">
        <v>552.63499999999999</v>
      </c>
      <c r="L95" s="301">
        <v>86.81</v>
      </c>
      <c r="M95" s="300">
        <f t="shared" si="10"/>
        <v>1.5084190832553857E-2</v>
      </c>
      <c r="N95" s="150">
        <f t="shared" si="13"/>
        <v>3.8645608997367908E-2</v>
      </c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  <c r="AF95" s="289"/>
      <c r="AG95" s="289"/>
      <c r="AH95" s="289"/>
      <c r="AI95" s="289"/>
      <c r="AJ95" s="289"/>
      <c r="AK95" s="289"/>
      <c r="AL95" s="289"/>
      <c r="AM95" s="289"/>
      <c r="AN95" s="289"/>
    </row>
    <row r="96" spans="1:40" ht="15.75" customHeight="1">
      <c r="A96" s="303">
        <v>41791</v>
      </c>
      <c r="B96" s="303" t="s">
        <v>61</v>
      </c>
      <c r="C96" s="151">
        <v>125.84314636167898</v>
      </c>
      <c r="D96" s="150">
        <f t="shared" ca="1" si="11"/>
        <v>2.073467727779521E-2</v>
      </c>
      <c r="E96" s="150">
        <f t="shared" si="14"/>
        <v>2.4617696699957392E-2</v>
      </c>
      <c r="F96" s="150">
        <f t="shared" si="12"/>
        <v>1.7046987980630535E-2</v>
      </c>
      <c r="G96" s="150">
        <v>8.0292647296371644E-3</v>
      </c>
      <c r="H96" s="512">
        <v>0.04</v>
      </c>
      <c r="I96" s="150">
        <v>4.2500000000000003E-2</v>
      </c>
      <c r="J96" s="302">
        <v>552.95000000000005</v>
      </c>
      <c r="K96" s="302">
        <v>558.90000000000009</v>
      </c>
      <c r="L96" s="301">
        <v>87.69</v>
      </c>
      <c r="M96" s="300">
        <f t="shared" si="10"/>
        <v>1.0137080981453606E-2</v>
      </c>
      <c r="N96" s="150">
        <f t="shared" si="13"/>
        <v>4.7670250896057365E-2</v>
      </c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  <c r="AF96" s="289"/>
      <c r="AG96" s="289"/>
      <c r="AH96" s="289"/>
      <c r="AI96" s="289"/>
      <c r="AJ96" s="289"/>
      <c r="AK96" s="289"/>
      <c r="AL96" s="289"/>
      <c r="AM96" s="289"/>
      <c r="AN96" s="289"/>
    </row>
    <row r="97" spans="1:40" ht="15.75" customHeight="1">
      <c r="A97" s="303">
        <v>41883</v>
      </c>
      <c r="B97" s="303" t="s">
        <v>62</v>
      </c>
      <c r="C97" s="151">
        <v>120.26584096205832</v>
      </c>
      <c r="D97" s="150">
        <f t="shared" ca="1" si="11"/>
        <v>1.8215713979717219E-2</v>
      </c>
      <c r="E97" s="150">
        <f t="shared" si="14"/>
        <v>2.0701186983410169E-2</v>
      </c>
      <c r="F97" s="150">
        <f t="shared" si="12"/>
        <v>1.3051747897618871E-2</v>
      </c>
      <c r="G97" s="150">
        <v>-4.2309829980983205E-3</v>
      </c>
      <c r="H97" s="512">
        <v>3.2500000000000001E-2</v>
      </c>
      <c r="I97" s="154">
        <v>0.04</v>
      </c>
      <c r="J97" s="302">
        <v>598.30999999999995</v>
      </c>
      <c r="K97" s="302">
        <v>585.21</v>
      </c>
      <c r="L97" s="301">
        <v>88.92</v>
      </c>
      <c r="M97" s="300">
        <f t="shared" si="10"/>
        <v>1.4026684912760823E-2</v>
      </c>
      <c r="N97" s="154">
        <f t="shared" si="13"/>
        <v>5.1312366989832103E-2</v>
      </c>
      <c r="O97" s="289"/>
      <c r="P97" s="289"/>
      <c r="Q97" s="289"/>
      <c r="R97" s="289"/>
      <c r="S97" s="289"/>
      <c r="T97" s="289"/>
      <c r="U97" s="289"/>
      <c r="V97" s="289"/>
      <c r="W97" s="289"/>
      <c r="X97" s="289"/>
      <c r="Y97" s="289"/>
      <c r="Z97" s="289"/>
      <c r="AA97" s="289"/>
      <c r="AB97" s="289"/>
      <c r="AC97" s="289"/>
      <c r="AD97" s="289"/>
      <c r="AE97" s="289"/>
      <c r="AF97" s="289"/>
      <c r="AG97" s="289"/>
      <c r="AH97" s="289"/>
      <c r="AI97" s="289"/>
      <c r="AJ97" s="289"/>
      <c r="AK97" s="289"/>
      <c r="AL97" s="289"/>
      <c r="AM97" s="289"/>
      <c r="AN97" s="289"/>
    </row>
    <row r="98" spans="1:40" s="307" customFormat="1" ht="15.75" customHeight="1">
      <c r="A98" s="308">
        <v>41974</v>
      </c>
      <c r="B98" s="308" t="s">
        <v>63</v>
      </c>
      <c r="C98" s="153">
        <v>131.94478312315138</v>
      </c>
      <c r="D98" s="152">
        <f t="shared" ca="1" si="11"/>
        <v>1.7926494714092245E-2</v>
      </c>
      <c r="E98" s="152">
        <f t="shared" si="14"/>
        <v>1.7926494714092245E-2</v>
      </c>
      <c r="F98" s="152">
        <f t="shared" si="12"/>
        <v>1.7119217825587452E-2</v>
      </c>
      <c r="G98" s="152">
        <v>1.0745812943743216E-2</v>
      </c>
      <c r="H98" s="513">
        <v>0.03</v>
      </c>
      <c r="I98" s="517">
        <v>3.5000000000000003E-2</v>
      </c>
      <c r="J98" s="298">
        <v>606</v>
      </c>
      <c r="K98" s="298">
        <v>592.03</v>
      </c>
      <c r="L98" s="297">
        <v>89.5</v>
      </c>
      <c r="M98" s="296">
        <f t="shared" si="10"/>
        <v>6.5227170490327335E-3</v>
      </c>
      <c r="N98" s="145">
        <f t="shared" si="13"/>
        <v>4.6538821328344193E-2</v>
      </c>
      <c r="O98" s="289"/>
      <c r="P98" s="289"/>
      <c r="Q98" s="289"/>
      <c r="R98" s="289"/>
      <c r="S98" s="289"/>
      <c r="T98" s="289"/>
      <c r="U98" s="289"/>
      <c r="V98" s="289"/>
      <c r="W98" s="289"/>
      <c r="X98" s="289"/>
      <c r="Y98" s="289"/>
      <c r="Z98" s="289"/>
      <c r="AA98" s="289"/>
      <c r="AB98" s="289"/>
      <c r="AC98" s="289"/>
      <c r="AD98" s="289"/>
      <c r="AE98" s="289"/>
      <c r="AF98" s="289"/>
      <c r="AG98" s="289"/>
      <c r="AH98" s="289"/>
      <c r="AI98" s="289"/>
      <c r="AJ98" s="289"/>
      <c r="AK98" s="289"/>
      <c r="AL98" s="289"/>
      <c r="AM98" s="289"/>
      <c r="AN98" s="289"/>
    </row>
    <row r="99" spans="1:40" ht="15.75" customHeight="1">
      <c r="A99" s="303">
        <v>42064</v>
      </c>
      <c r="B99" s="303" t="s">
        <v>64</v>
      </c>
      <c r="C99" s="151">
        <v>125.63877757162645</v>
      </c>
      <c r="D99" s="150">
        <f t="shared" ca="1" si="11"/>
        <v>2.4986727072155102E-2</v>
      </c>
      <c r="E99" s="150">
        <f t="shared" si="14"/>
        <v>1.8074356789438362E-2</v>
      </c>
      <c r="F99" s="150">
        <f t="shared" si="12"/>
        <v>2.4986727072155102E-2</v>
      </c>
      <c r="G99" s="150">
        <v>6.4748621261023764E-3</v>
      </c>
      <c r="H99" s="512">
        <v>0.03</v>
      </c>
      <c r="I99" s="150">
        <v>0.03</v>
      </c>
      <c r="J99" s="302">
        <v>625.29</v>
      </c>
      <c r="K99" s="302">
        <v>630.02499999999998</v>
      </c>
      <c r="L99" s="301">
        <v>90.44</v>
      </c>
      <c r="M99" s="300">
        <f t="shared" si="10"/>
        <v>1.0502793296089274E-2</v>
      </c>
      <c r="N99" s="150">
        <f t="shared" si="13"/>
        <v>4.1815459048496706E-2</v>
      </c>
      <c r="O99" s="289"/>
      <c r="P99" s="289"/>
      <c r="Q99" s="289"/>
      <c r="R99" s="289"/>
      <c r="S99" s="289"/>
      <c r="T99" s="289"/>
      <c r="U99" s="289"/>
      <c r="V99" s="289"/>
      <c r="W99" s="289"/>
      <c r="X99" s="289"/>
      <c r="Y99" s="289"/>
      <c r="Z99" s="289"/>
      <c r="AA99" s="289"/>
      <c r="AB99" s="289"/>
      <c r="AC99" s="289"/>
      <c r="AD99" s="289"/>
      <c r="AE99" s="289"/>
      <c r="AF99" s="289"/>
      <c r="AG99" s="289"/>
      <c r="AH99" s="289"/>
      <c r="AI99" s="289"/>
      <c r="AJ99" s="289"/>
      <c r="AK99" s="289"/>
      <c r="AL99" s="289"/>
      <c r="AM99" s="289"/>
      <c r="AN99" s="289"/>
    </row>
    <row r="100" spans="1:40" ht="15.75" customHeight="1">
      <c r="A100" s="303">
        <v>42156</v>
      </c>
      <c r="B100" s="303" t="s">
        <v>65</v>
      </c>
      <c r="C100" s="151">
        <v>128.41653387121227</v>
      </c>
      <c r="D100" s="150">
        <f t="shared" ca="1" si="11"/>
        <v>2.2688108625279035E-2</v>
      </c>
      <c r="E100" s="150">
        <f t="shared" si="14"/>
        <v>1.8931689393949069E-2</v>
      </c>
      <c r="F100" s="150">
        <f t="shared" si="12"/>
        <v>2.044916695055643E-2</v>
      </c>
      <c r="G100" s="150">
        <v>9.4850219689959214E-3</v>
      </c>
      <c r="H100" s="512">
        <v>0.03</v>
      </c>
      <c r="I100" s="150">
        <v>0.03</v>
      </c>
      <c r="J100" s="302">
        <v>639.12</v>
      </c>
      <c r="K100" s="302">
        <v>625.51</v>
      </c>
      <c r="L100" s="301">
        <v>91.57</v>
      </c>
      <c r="M100" s="300">
        <f t="shared" ref="M100:M131" si="15">L100/L99-1</f>
        <v>1.2494471472799695E-2</v>
      </c>
      <c r="N100" s="150">
        <f t="shared" si="13"/>
        <v>4.4246778423993494E-2</v>
      </c>
      <c r="O100" s="289"/>
      <c r="P100" s="289"/>
      <c r="Q100" s="289"/>
      <c r="R100" s="289"/>
      <c r="S100" s="289"/>
      <c r="T100" s="289"/>
      <c r="U100" s="289"/>
      <c r="V100" s="289"/>
      <c r="W100" s="289"/>
      <c r="X100" s="289"/>
      <c r="Y100" s="289"/>
      <c r="Z100" s="289"/>
      <c r="AA100" s="289"/>
      <c r="AB100" s="289"/>
      <c r="AC100" s="289"/>
      <c r="AD100" s="289"/>
      <c r="AE100" s="289"/>
      <c r="AF100" s="289"/>
      <c r="AG100" s="289"/>
      <c r="AH100" s="289"/>
      <c r="AI100" s="289"/>
      <c r="AJ100" s="289"/>
      <c r="AK100" s="289"/>
      <c r="AL100" s="289"/>
      <c r="AM100" s="289"/>
      <c r="AN100" s="289"/>
    </row>
    <row r="101" spans="1:40" ht="15.75" customHeight="1">
      <c r="A101" s="303">
        <v>42248</v>
      </c>
      <c r="B101" s="303" t="s">
        <v>66</v>
      </c>
      <c r="C101" s="151">
        <v>122.99135622413968</v>
      </c>
      <c r="D101" s="150">
        <f t="shared" ca="1" si="11"/>
        <v>2.2679729652319125E-2</v>
      </c>
      <c r="E101" s="150">
        <f t="shared" si="14"/>
        <v>2.1232460667508946E-2</v>
      </c>
      <c r="F101" s="150">
        <f t="shared" si="12"/>
        <v>2.2662422183047148E-2</v>
      </c>
      <c r="G101" s="150">
        <v>-4.44341071080534E-3</v>
      </c>
      <c r="H101" s="512">
        <v>0.03</v>
      </c>
      <c r="I101" s="154">
        <v>0.03</v>
      </c>
      <c r="J101" s="302">
        <v>696.38</v>
      </c>
      <c r="K101" s="302">
        <v>684.13</v>
      </c>
      <c r="L101" s="301">
        <v>93.05</v>
      </c>
      <c r="M101" s="300">
        <f t="shared" si="15"/>
        <v>1.6162498634924249E-2</v>
      </c>
      <c r="N101" s="154">
        <f t="shared" si="13"/>
        <v>4.6446243814664889E-2</v>
      </c>
      <c r="O101" s="289"/>
      <c r="P101" s="289"/>
      <c r="Q101" s="289"/>
      <c r="R101" s="289"/>
      <c r="S101" s="289"/>
      <c r="T101" s="289"/>
      <c r="U101" s="289"/>
      <c r="V101" s="289"/>
      <c r="W101" s="289"/>
      <c r="X101" s="289"/>
      <c r="Y101" s="289"/>
      <c r="Z101" s="289"/>
      <c r="AA101" s="289"/>
      <c r="AB101" s="289"/>
      <c r="AC101" s="289"/>
      <c r="AD101" s="289"/>
      <c r="AE101" s="289"/>
      <c r="AF101" s="289"/>
      <c r="AG101" s="289"/>
      <c r="AH101" s="289"/>
      <c r="AI101" s="289"/>
      <c r="AJ101" s="289"/>
      <c r="AK101" s="289"/>
      <c r="AL101" s="289"/>
      <c r="AM101" s="289"/>
      <c r="AN101" s="289"/>
    </row>
    <row r="102" spans="1:40" s="307" customFormat="1" ht="15.75" customHeight="1">
      <c r="A102" s="308">
        <v>42339</v>
      </c>
      <c r="B102" s="308" t="s">
        <v>67</v>
      </c>
      <c r="C102" s="153">
        <v>134.35637207562348</v>
      </c>
      <c r="D102" s="152">
        <f t="shared" ca="1" si="11"/>
        <v>2.1519424998110548E-2</v>
      </c>
      <c r="E102" s="152">
        <f t="shared" si="14"/>
        <v>2.1519424998110548E-2</v>
      </c>
      <c r="F102" s="152">
        <f t="shared" si="12"/>
        <v>1.8277258830470267E-2</v>
      </c>
      <c r="G102" s="152">
        <v>7.8138379412597825E-3</v>
      </c>
      <c r="H102" s="513">
        <v>3.5000000000000003E-2</v>
      </c>
      <c r="I102" s="517">
        <v>0.03</v>
      </c>
      <c r="J102" s="298">
        <v>709</v>
      </c>
      <c r="K102" s="298">
        <v>700.20499999999993</v>
      </c>
      <c r="L102" s="297">
        <v>93.41</v>
      </c>
      <c r="M102" s="296">
        <f t="shared" si="15"/>
        <v>3.8688876947876594E-3</v>
      </c>
      <c r="N102" s="145">
        <f t="shared" si="13"/>
        <v>4.3687150837988797E-2</v>
      </c>
      <c r="O102" s="289"/>
      <c r="P102" s="289"/>
      <c r="Q102" s="289"/>
      <c r="R102" s="289"/>
      <c r="S102" s="289"/>
      <c r="T102" s="289"/>
      <c r="U102" s="289"/>
      <c r="V102" s="289"/>
      <c r="W102" s="289"/>
      <c r="X102" s="289"/>
      <c r="Y102" s="289"/>
      <c r="Z102" s="289"/>
      <c r="AA102" s="289"/>
      <c r="AB102" s="289"/>
      <c r="AC102" s="289"/>
      <c r="AD102" s="289"/>
      <c r="AE102" s="289"/>
      <c r="AF102" s="289"/>
      <c r="AG102" s="289"/>
      <c r="AH102" s="289"/>
      <c r="AI102" s="289"/>
      <c r="AJ102" s="289"/>
      <c r="AK102" s="289"/>
      <c r="AL102" s="289"/>
      <c r="AM102" s="289"/>
      <c r="AN102" s="289"/>
    </row>
    <row r="103" spans="1:40" ht="15.75" customHeight="1">
      <c r="A103" s="303">
        <v>42430</v>
      </c>
      <c r="B103" s="303" t="s">
        <v>68</v>
      </c>
      <c r="C103" s="151">
        <v>129.38869973726378</v>
      </c>
      <c r="D103" s="150">
        <f t="shared" ref="D103:D134" ca="1" si="16">AVERAGE(OFFSET($C$1,MATCH(EDATE(A103,0),$A$1:$A$304,0)-1,,IF(MONTH($A103)=3,-1,IF(MONTH($A103)=6,-2,IF(MONTH($A103)=9,-3,-4)))))/AVERAGE(OFFSET($C$1,MATCH(EDATE(A103,-12),$A$1:$A$304,0)-1,,IF(MONTH($A103)=3,-1,IF(MONTH($A103)=6,-2,IF(MONTH($A103)=9,-3,-4)))))-1</f>
        <v>2.9846853321216837E-2</v>
      </c>
      <c r="E103" s="150">
        <f t="shared" si="14"/>
        <v>2.2752796194441149E-2</v>
      </c>
      <c r="F103" s="150">
        <f t="shared" ref="F103:F134" si="17">C103/C99-1</f>
        <v>2.9846853321216837E-2</v>
      </c>
      <c r="G103" s="150">
        <v>9.7638412140446107E-3</v>
      </c>
      <c r="H103" s="512">
        <v>3.5000000000000003E-2</v>
      </c>
      <c r="I103" s="154">
        <v>3.3750000000000002E-2</v>
      </c>
      <c r="J103" s="302">
        <v>667.7</v>
      </c>
      <c r="K103" s="302">
        <v>689.65000000000009</v>
      </c>
      <c r="L103" s="301">
        <v>94.47</v>
      </c>
      <c r="M103" s="300">
        <f t="shared" si="15"/>
        <v>1.1347821432394767E-2</v>
      </c>
      <c r="N103" s="150">
        <f t="shared" ref="N103:N134" si="18">L103/L99-1</f>
        <v>4.4559929234851747E-2</v>
      </c>
      <c r="O103" s="289"/>
      <c r="P103" s="289"/>
      <c r="Q103" s="289"/>
      <c r="R103" s="289"/>
      <c r="S103" s="289"/>
      <c r="T103" s="289"/>
      <c r="U103" s="289"/>
      <c r="V103" s="289"/>
      <c r="W103" s="289"/>
      <c r="X103" s="289"/>
      <c r="Y103" s="289"/>
      <c r="Z103" s="289"/>
      <c r="AA103" s="289"/>
      <c r="AB103" s="289"/>
      <c r="AC103" s="289"/>
      <c r="AD103" s="289"/>
      <c r="AE103" s="289"/>
      <c r="AF103" s="289"/>
      <c r="AG103" s="289"/>
      <c r="AH103" s="289"/>
      <c r="AI103" s="289"/>
      <c r="AJ103" s="289"/>
      <c r="AK103" s="289"/>
      <c r="AL103" s="289"/>
      <c r="AM103" s="289"/>
      <c r="AN103" s="289"/>
    </row>
    <row r="104" spans="1:40" ht="15.75" customHeight="1">
      <c r="A104" s="303">
        <v>42522</v>
      </c>
      <c r="B104" s="303" t="s">
        <v>69</v>
      </c>
      <c r="C104" s="151">
        <v>130.04005932110533</v>
      </c>
      <c r="D104" s="150">
        <f t="shared" ca="1" si="16"/>
        <v>2.1150699763029301E-2</v>
      </c>
      <c r="E104" s="150">
        <f t="shared" si="14"/>
        <v>2.0760930357917706E-2</v>
      </c>
      <c r="F104" s="150">
        <f t="shared" si="17"/>
        <v>1.2642651229952007E-2</v>
      </c>
      <c r="G104" s="150">
        <v>-3.5199086465069751E-3</v>
      </c>
      <c r="H104" s="512">
        <v>3.5000000000000003E-2</v>
      </c>
      <c r="I104" s="150">
        <v>3.5000000000000003E-2</v>
      </c>
      <c r="J104" s="302">
        <v>663.24</v>
      </c>
      <c r="K104" s="302">
        <v>661.84500000000003</v>
      </c>
      <c r="L104" s="301">
        <v>95.42</v>
      </c>
      <c r="M104" s="300">
        <f t="shared" si="15"/>
        <v>1.0056102466391437E-2</v>
      </c>
      <c r="N104" s="150">
        <f t="shared" si="18"/>
        <v>4.2044337665174236E-2</v>
      </c>
      <c r="O104" s="289"/>
      <c r="P104" s="289"/>
      <c r="Q104" s="289"/>
      <c r="R104" s="289"/>
      <c r="S104" s="289"/>
      <c r="T104" s="289"/>
      <c r="U104" s="289"/>
      <c r="V104" s="289"/>
      <c r="W104" s="289"/>
      <c r="X104" s="289"/>
      <c r="Y104" s="289"/>
      <c r="Z104" s="289"/>
      <c r="AA104" s="289"/>
      <c r="AB104" s="289"/>
      <c r="AC104" s="289"/>
      <c r="AD104" s="289"/>
      <c r="AE104" s="289"/>
      <c r="AF104" s="289"/>
      <c r="AG104" s="289"/>
      <c r="AH104" s="289"/>
      <c r="AI104" s="289"/>
      <c r="AJ104" s="289"/>
      <c r="AK104" s="289"/>
      <c r="AL104" s="289"/>
      <c r="AM104" s="289"/>
      <c r="AN104" s="289"/>
    </row>
    <row r="105" spans="1:40" ht="15.75" customHeight="1">
      <c r="A105" s="303">
        <v>42614</v>
      </c>
      <c r="B105" s="303" t="s">
        <v>70</v>
      </c>
      <c r="C105" s="151">
        <v>125.43911971588075</v>
      </c>
      <c r="D105" s="150">
        <f t="shared" ca="1" si="16"/>
        <v>2.0743350301081209E-2</v>
      </c>
      <c r="E105" s="150">
        <f t="shared" si="14"/>
        <v>2.0104070596586032E-2</v>
      </c>
      <c r="F105" s="150">
        <f t="shared" si="17"/>
        <v>1.9901914792127773E-2</v>
      </c>
      <c r="G105" s="150">
        <v>6.2083801351331402E-3</v>
      </c>
      <c r="H105" s="512">
        <v>3.5000000000000003E-2</v>
      </c>
      <c r="I105" s="154">
        <v>3.5000000000000003E-2</v>
      </c>
      <c r="J105" s="309">
        <v>657.75</v>
      </c>
      <c r="K105" s="309">
        <v>656.72500000000002</v>
      </c>
      <c r="L105" s="301">
        <v>95.93</v>
      </c>
      <c r="M105" s="300">
        <f t="shared" si="15"/>
        <v>5.3447914483337744E-3</v>
      </c>
      <c r="N105" s="154">
        <f t="shared" si="18"/>
        <v>3.0951101558302163E-2</v>
      </c>
      <c r="O105" s="289"/>
      <c r="P105" s="289"/>
      <c r="Q105" s="289"/>
      <c r="R105" s="289"/>
      <c r="S105" s="289"/>
      <c r="T105" s="289"/>
      <c r="U105" s="289"/>
      <c r="V105" s="289"/>
      <c r="W105" s="289"/>
      <c r="X105" s="289"/>
      <c r="Y105" s="289"/>
      <c r="Z105" s="289"/>
      <c r="AA105" s="289"/>
      <c r="AB105" s="289"/>
      <c r="AC105" s="289"/>
      <c r="AD105" s="289"/>
      <c r="AE105" s="289"/>
      <c r="AF105" s="289"/>
      <c r="AG105" s="289"/>
      <c r="AH105" s="289"/>
      <c r="AI105" s="289"/>
      <c r="AJ105" s="289"/>
      <c r="AK105" s="289"/>
      <c r="AL105" s="289"/>
      <c r="AM105" s="289"/>
      <c r="AN105" s="289"/>
    </row>
    <row r="106" spans="1:40" s="307" customFormat="1" ht="15.75" customHeight="1">
      <c r="A106" s="308">
        <v>42705</v>
      </c>
      <c r="B106" s="308" t="s">
        <v>71</v>
      </c>
      <c r="C106" s="153">
        <v>135.50025441883867</v>
      </c>
      <c r="D106" s="152">
        <f t="shared" ca="1" si="16"/>
        <v>1.753038749045932E-2</v>
      </c>
      <c r="E106" s="152">
        <f t="shared" ref="E106:E137" si="19">AVERAGE(C103:C106)/AVERAGE(C99:C102)-1</f>
        <v>1.753038749045932E-2</v>
      </c>
      <c r="F106" s="152">
        <f t="shared" si="17"/>
        <v>8.513793023313676E-3</v>
      </c>
      <c r="G106" s="152">
        <v>-6.4150052706890559E-4</v>
      </c>
      <c r="H106" s="513">
        <v>3.5000000000000003E-2</v>
      </c>
      <c r="I106" s="517">
        <v>3.5000000000000003E-2</v>
      </c>
      <c r="J106" s="298">
        <v>670</v>
      </c>
      <c r="K106" s="298">
        <v>661.61</v>
      </c>
      <c r="L106" s="297">
        <v>95.94</v>
      </c>
      <c r="M106" s="296">
        <f t="shared" si="15"/>
        <v>1.0424267695174905E-4</v>
      </c>
      <c r="N106" s="145">
        <f t="shared" si="18"/>
        <v>2.708489455090457E-2</v>
      </c>
      <c r="O106" s="289"/>
      <c r="P106" s="289"/>
      <c r="Q106" s="289"/>
      <c r="R106" s="289"/>
      <c r="S106" s="289"/>
      <c r="T106" s="289"/>
      <c r="U106" s="289"/>
      <c r="V106" s="289"/>
      <c r="W106" s="289"/>
      <c r="X106" s="289"/>
      <c r="Y106" s="289"/>
      <c r="Z106" s="289"/>
      <c r="AA106" s="289"/>
      <c r="AB106" s="289"/>
      <c r="AC106" s="289"/>
      <c r="AD106" s="289"/>
      <c r="AE106" s="289"/>
      <c r="AF106" s="289"/>
      <c r="AG106" s="289"/>
      <c r="AH106" s="289"/>
      <c r="AI106" s="289"/>
      <c r="AJ106" s="289"/>
      <c r="AK106" s="289"/>
      <c r="AL106" s="289"/>
      <c r="AM106" s="289"/>
      <c r="AN106" s="289"/>
    </row>
    <row r="107" spans="1:40" ht="15.75" customHeight="1">
      <c r="A107" s="303">
        <v>42795</v>
      </c>
      <c r="B107" s="303" t="s">
        <v>72</v>
      </c>
      <c r="C107" s="151">
        <v>128.93858741333085</v>
      </c>
      <c r="D107" s="150">
        <f t="shared" ca="1" si="16"/>
        <v>-3.4787607020313471E-3</v>
      </c>
      <c r="E107" s="150">
        <f t="shared" si="19"/>
        <v>9.2497943586806741E-3</v>
      </c>
      <c r="F107" s="150">
        <f t="shared" si="17"/>
        <v>-3.4787607020313471E-3</v>
      </c>
      <c r="G107" s="150">
        <v>-6.3984744051232001E-3</v>
      </c>
      <c r="H107" s="512">
        <v>0.03</v>
      </c>
      <c r="I107" s="154">
        <v>3.5000000000000003E-2</v>
      </c>
      <c r="J107" s="302">
        <v>660.17</v>
      </c>
      <c r="K107" s="302">
        <v>653.7349999999999</v>
      </c>
      <c r="L107" s="301">
        <v>97.06</v>
      </c>
      <c r="M107" s="300">
        <f t="shared" si="15"/>
        <v>1.167396289347522E-2</v>
      </c>
      <c r="N107" s="150">
        <f t="shared" si="18"/>
        <v>2.7416110934688209E-2</v>
      </c>
      <c r="O107" s="289"/>
      <c r="P107" s="289"/>
      <c r="Q107" s="289"/>
      <c r="R107" s="289"/>
      <c r="S107" s="289"/>
      <c r="T107" s="289"/>
      <c r="U107" s="289"/>
      <c r="V107" s="289"/>
      <c r="W107" s="289"/>
      <c r="X107" s="289"/>
      <c r="Y107" s="289"/>
      <c r="Z107" s="289"/>
      <c r="AA107" s="289"/>
      <c r="AB107" s="289"/>
      <c r="AC107" s="289"/>
      <c r="AD107" s="289"/>
      <c r="AE107" s="289"/>
      <c r="AF107" s="289"/>
      <c r="AG107" s="289"/>
      <c r="AH107" s="289"/>
      <c r="AI107" s="289"/>
      <c r="AJ107" s="289"/>
      <c r="AK107" s="289"/>
      <c r="AL107" s="289"/>
      <c r="AM107" s="289"/>
      <c r="AN107" s="289"/>
    </row>
    <row r="108" spans="1:40" ht="15.75" customHeight="1">
      <c r="A108" s="303">
        <v>42887</v>
      </c>
      <c r="B108" s="303" t="s">
        <v>73</v>
      </c>
      <c r="C108" s="151">
        <v>130.96763655985316</v>
      </c>
      <c r="D108" s="150">
        <f t="shared" ca="1" si="16"/>
        <v>1.8404471290998092E-3</v>
      </c>
      <c r="E108" s="150">
        <f t="shared" si="19"/>
        <v>7.8740245528068353E-3</v>
      </c>
      <c r="F108" s="150">
        <f t="shared" si="17"/>
        <v>7.1330115011511985E-3</v>
      </c>
      <c r="G108" s="150">
        <v>1.3320923900535409E-2</v>
      </c>
      <c r="H108" s="512">
        <v>2.5000000000000001E-2</v>
      </c>
      <c r="I108" s="154">
        <v>3.125E-2</v>
      </c>
      <c r="J108" s="302">
        <v>663.9</v>
      </c>
      <c r="K108" s="302">
        <v>665.625</v>
      </c>
      <c r="L108" s="301">
        <v>97.04</v>
      </c>
      <c r="M108" s="300">
        <f t="shared" si="15"/>
        <v>-2.0605810838647542E-4</v>
      </c>
      <c r="N108" s="150">
        <f t="shared" si="18"/>
        <v>1.6977572835883414E-2</v>
      </c>
      <c r="O108" s="289"/>
      <c r="P108" s="289"/>
      <c r="Q108" s="289"/>
      <c r="R108" s="289"/>
      <c r="S108" s="289"/>
      <c r="T108" s="289"/>
      <c r="U108" s="289"/>
      <c r="V108" s="289"/>
      <c r="W108" s="289"/>
      <c r="X108" s="289"/>
      <c r="Y108" s="289"/>
      <c r="Z108" s="289"/>
      <c r="AA108" s="289"/>
      <c r="AB108" s="289"/>
      <c r="AC108" s="289"/>
      <c r="AD108" s="289"/>
      <c r="AE108" s="289"/>
      <c r="AF108" s="289"/>
      <c r="AG108" s="289"/>
      <c r="AH108" s="289"/>
      <c r="AI108" s="289"/>
      <c r="AJ108" s="289"/>
      <c r="AK108" s="289"/>
      <c r="AL108" s="289"/>
      <c r="AM108" s="289"/>
      <c r="AN108" s="289"/>
    </row>
    <row r="109" spans="1:40" ht="15.75" customHeight="1">
      <c r="A109" s="303">
        <v>42979</v>
      </c>
      <c r="B109" s="303" t="s">
        <v>74</v>
      </c>
      <c r="C109" s="151">
        <v>127.80818738786724</v>
      </c>
      <c r="D109" s="150">
        <f t="shared" ca="1" si="16"/>
        <v>7.3961292791364652E-3</v>
      </c>
      <c r="E109" s="150">
        <f t="shared" si="19"/>
        <v>7.6853400500553892E-3</v>
      </c>
      <c r="F109" s="150">
        <f t="shared" si="17"/>
        <v>1.8886194971332815E-2</v>
      </c>
      <c r="G109" s="150">
        <v>1.8786789408152371E-2</v>
      </c>
      <c r="H109" s="512">
        <v>2.5000000000000001E-2</v>
      </c>
      <c r="I109" s="154">
        <v>2.6249999999999999E-2</v>
      </c>
      <c r="J109" s="302">
        <v>639.11</v>
      </c>
      <c r="K109" s="302">
        <v>642.05500000000006</v>
      </c>
      <c r="L109" s="301">
        <v>97.32</v>
      </c>
      <c r="M109" s="300">
        <f t="shared" si="15"/>
        <v>2.8854080791425041E-3</v>
      </c>
      <c r="N109" s="150">
        <f t="shared" si="18"/>
        <v>1.4489732096319985E-2</v>
      </c>
      <c r="O109" s="289"/>
      <c r="P109" s="289"/>
      <c r="Q109" s="289"/>
      <c r="R109" s="289"/>
      <c r="S109" s="289"/>
      <c r="T109" s="289"/>
      <c r="U109" s="289"/>
      <c r="V109" s="289"/>
      <c r="W109" s="289"/>
      <c r="X109" s="289"/>
      <c r="Y109" s="289"/>
      <c r="Z109" s="289"/>
      <c r="AA109" s="289"/>
      <c r="AB109" s="289"/>
      <c r="AC109" s="289"/>
      <c r="AD109" s="289"/>
      <c r="AE109" s="289"/>
      <c r="AF109" s="289"/>
      <c r="AG109" s="289"/>
      <c r="AH109" s="289"/>
      <c r="AI109" s="289"/>
      <c r="AJ109" s="289"/>
      <c r="AK109" s="289"/>
      <c r="AL109" s="289"/>
      <c r="AM109" s="289"/>
      <c r="AN109" s="289"/>
    </row>
    <row r="110" spans="1:40" s="307" customFormat="1" ht="15.75" customHeight="1">
      <c r="A110" s="308">
        <v>43070</v>
      </c>
      <c r="B110" s="308" t="s">
        <v>75</v>
      </c>
      <c r="C110" s="153">
        <v>139.71873590145179</v>
      </c>
      <c r="D110" s="152">
        <f t="shared" ca="1" si="16"/>
        <v>1.357695373477652E-2</v>
      </c>
      <c r="E110" s="152">
        <f t="shared" si="19"/>
        <v>1.357695373477652E-2</v>
      </c>
      <c r="F110" s="152">
        <f t="shared" si="17"/>
        <v>3.1132646213147153E-2</v>
      </c>
      <c r="G110" s="152">
        <v>6.9211934507584782E-3</v>
      </c>
      <c r="H110" s="513">
        <v>2.5000000000000001E-2</v>
      </c>
      <c r="I110" s="517">
        <v>2.5000000000000001E-2</v>
      </c>
      <c r="J110" s="298">
        <v>615.42999999999995</v>
      </c>
      <c r="K110" s="298">
        <v>625.38499999999999</v>
      </c>
      <c r="L110" s="297">
        <v>98.12</v>
      </c>
      <c r="M110" s="296">
        <f t="shared" si="15"/>
        <v>8.2203041512536323E-3</v>
      </c>
      <c r="N110" s="145">
        <f t="shared" si="18"/>
        <v>2.2722534917656967E-2</v>
      </c>
      <c r="O110" s="289"/>
      <c r="P110" s="289"/>
      <c r="Q110" s="289"/>
      <c r="R110" s="289"/>
      <c r="S110" s="289"/>
      <c r="T110" s="289"/>
      <c r="U110" s="289"/>
      <c r="V110" s="289"/>
      <c r="W110" s="289"/>
      <c r="X110" s="289"/>
      <c r="Y110" s="289"/>
      <c r="Z110" s="289"/>
      <c r="AA110" s="289"/>
      <c r="AB110" s="289"/>
      <c r="AC110" s="289"/>
      <c r="AD110" s="289"/>
      <c r="AE110" s="289"/>
      <c r="AF110" s="289"/>
      <c r="AG110" s="289"/>
      <c r="AH110" s="289"/>
      <c r="AI110" s="289"/>
      <c r="AJ110" s="289"/>
      <c r="AK110" s="289"/>
      <c r="AL110" s="289"/>
      <c r="AM110" s="289"/>
      <c r="AN110" s="289"/>
    </row>
    <row r="111" spans="1:40" ht="15.75" customHeight="1">
      <c r="A111" s="303">
        <v>43160</v>
      </c>
      <c r="B111" s="303" t="s">
        <v>76</v>
      </c>
      <c r="C111" s="151">
        <v>134.85334168890702</v>
      </c>
      <c r="D111" s="150">
        <f t="shared" ca="1" si="16"/>
        <v>4.5872646771098813E-2</v>
      </c>
      <c r="E111" s="150">
        <f t="shared" si="19"/>
        <v>2.5830765870497485E-2</v>
      </c>
      <c r="F111" s="150">
        <f t="shared" si="17"/>
        <v>4.5872646771098813E-2</v>
      </c>
      <c r="G111" s="150">
        <v>1.2206430821659398E-2</v>
      </c>
      <c r="H111" s="512">
        <v>2.5000000000000001E-2</v>
      </c>
      <c r="I111" s="154">
        <v>2.5000000000000001E-2</v>
      </c>
      <c r="J111" s="302">
        <v>603.9</v>
      </c>
      <c r="K111" s="302">
        <v>602.65499999999997</v>
      </c>
      <c r="L111" s="301">
        <v>98.82</v>
      </c>
      <c r="M111" s="300">
        <f t="shared" si="15"/>
        <v>7.1341214838971378E-3</v>
      </c>
      <c r="N111" s="150">
        <f t="shared" si="18"/>
        <v>1.8133113538017609E-2</v>
      </c>
      <c r="O111" s="289"/>
      <c r="P111" s="289"/>
      <c r="Q111" s="289"/>
      <c r="R111" s="289"/>
      <c r="S111" s="289"/>
      <c r="T111" s="289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89"/>
      <c r="AF111" s="289"/>
      <c r="AG111" s="289"/>
      <c r="AH111" s="289"/>
      <c r="AI111" s="289"/>
      <c r="AJ111" s="289"/>
      <c r="AK111" s="289"/>
      <c r="AL111" s="289"/>
      <c r="AM111" s="289"/>
      <c r="AN111" s="289"/>
    </row>
    <row r="112" spans="1:40" ht="15.75" customHeight="1">
      <c r="A112" s="303">
        <v>43252</v>
      </c>
      <c r="B112" s="303" t="s">
        <v>77</v>
      </c>
      <c r="C112" s="151">
        <v>137.96758200885847</v>
      </c>
      <c r="D112" s="150">
        <f t="shared" ca="1" si="16"/>
        <v>4.9689844002789085E-2</v>
      </c>
      <c r="E112" s="150">
        <f t="shared" si="19"/>
        <v>3.7443436116245676E-2</v>
      </c>
      <c r="F112" s="150">
        <f t="shared" si="17"/>
        <v>5.3447902343463971E-2</v>
      </c>
      <c r="G112" s="150">
        <v>1.0716799934986865E-2</v>
      </c>
      <c r="H112" s="512">
        <v>2.5000000000000001E-2</v>
      </c>
      <c r="I112" s="154">
        <v>2.5000000000000001E-2</v>
      </c>
      <c r="J112" s="302">
        <v>653.9</v>
      </c>
      <c r="K112" s="302">
        <v>633.78</v>
      </c>
      <c r="L112" s="301">
        <v>99.52</v>
      </c>
      <c r="M112" s="300">
        <f t="shared" si="15"/>
        <v>7.0835863185589876E-3</v>
      </c>
      <c r="N112" s="150">
        <f t="shared" si="18"/>
        <v>2.5556471558120242E-2</v>
      </c>
      <c r="O112" s="289"/>
      <c r="P112" s="289"/>
      <c r="Q112" s="289"/>
      <c r="R112" s="289"/>
      <c r="S112" s="289"/>
      <c r="T112" s="289"/>
      <c r="U112" s="289"/>
      <c r="V112" s="289"/>
      <c r="W112" s="289"/>
      <c r="X112" s="289"/>
      <c r="Y112" s="289"/>
      <c r="Z112" s="289"/>
      <c r="AA112" s="289"/>
      <c r="AB112" s="289"/>
      <c r="AC112" s="289"/>
      <c r="AD112" s="289"/>
      <c r="AE112" s="289"/>
      <c r="AF112" s="289"/>
      <c r="AG112" s="289"/>
      <c r="AH112" s="289"/>
      <c r="AI112" s="289"/>
      <c r="AJ112" s="289"/>
      <c r="AK112" s="289"/>
      <c r="AL112" s="289"/>
      <c r="AM112" s="289"/>
      <c r="AN112" s="289"/>
    </row>
    <row r="113" spans="1:40" ht="15.75" customHeight="1">
      <c r="A113" s="303">
        <v>43344</v>
      </c>
      <c r="B113" s="303" t="s">
        <v>78</v>
      </c>
      <c r="C113" s="151">
        <v>130.8661763338726</v>
      </c>
      <c r="D113" s="150">
        <f t="shared" ca="1" si="16"/>
        <v>4.1197046595496722E-2</v>
      </c>
      <c r="E113" s="150">
        <f t="shared" si="19"/>
        <v>3.8590604342299439E-2</v>
      </c>
      <c r="F113" s="150">
        <f t="shared" si="17"/>
        <v>2.392639320300427E-2</v>
      </c>
      <c r="G113" s="150">
        <v>-3.0350229010333019E-3</v>
      </c>
      <c r="H113" s="512">
        <v>2.5000000000000001E-2</v>
      </c>
      <c r="I113" s="154">
        <v>2.5000000000000001E-2</v>
      </c>
      <c r="J113" s="302">
        <v>656.83</v>
      </c>
      <c r="K113" s="302">
        <v>646.75</v>
      </c>
      <c r="L113" s="301">
        <v>100.38</v>
      </c>
      <c r="M113" s="300">
        <f t="shared" si="15"/>
        <v>8.6414790996784951E-3</v>
      </c>
      <c r="N113" s="150">
        <f t="shared" si="18"/>
        <v>3.1442663378544955E-2</v>
      </c>
      <c r="O113" s="289"/>
      <c r="P113" s="289"/>
      <c r="Q113" s="289"/>
      <c r="R113" s="289"/>
      <c r="S113" s="289"/>
      <c r="T113" s="289"/>
      <c r="U113" s="289"/>
      <c r="V113" s="289"/>
      <c r="W113" s="289"/>
      <c r="X113" s="289"/>
      <c r="Y113" s="289"/>
      <c r="Z113" s="289"/>
      <c r="AA113" s="289"/>
      <c r="AB113" s="289"/>
      <c r="AC113" s="289"/>
      <c r="AD113" s="289"/>
      <c r="AE113" s="289"/>
      <c r="AF113" s="289"/>
      <c r="AG113" s="289"/>
      <c r="AH113" s="289"/>
      <c r="AI113" s="289"/>
      <c r="AJ113" s="289"/>
      <c r="AK113" s="289"/>
      <c r="AL113" s="289"/>
      <c r="AM113" s="289"/>
      <c r="AN113" s="289"/>
    </row>
    <row r="114" spans="1:40" s="307" customFormat="1" ht="15.75" customHeight="1">
      <c r="A114" s="308">
        <v>43435</v>
      </c>
      <c r="B114" s="308" t="s">
        <v>79</v>
      </c>
      <c r="C114" s="153">
        <v>144.79078528264338</v>
      </c>
      <c r="D114" s="152">
        <f t="shared" ca="1" si="16"/>
        <v>3.9900294778599577E-2</v>
      </c>
      <c r="E114" s="152">
        <f t="shared" si="19"/>
        <v>3.9900294778599577E-2</v>
      </c>
      <c r="F114" s="152">
        <f t="shared" si="17"/>
        <v>3.6301855642102865E-2</v>
      </c>
      <c r="G114" s="152">
        <v>1.2271588232502628E-2</v>
      </c>
      <c r="H114" s="513">
        <v>2.75E-2</v>
      </c>
      <c r="I114" s="517">
        <v>2.5000000000000001E-2</v>
      </c>
      <c r="J114" s="298">
        <v>694</v>
      </c>
      <c r="K114" s="298">
        <v>695.4</v>
      </c>
      <c r="L114" s="297">
        <v>100.64</v>
      </c>
      <c r="M114" s="296">
        <f t="shared" si="15"/>
        <v>2.5901574018729612E-3</v>
      </c>
      <c r="N114" s="145">
        <f t="shared" si="18"/>
        <v>2.568283734203014E-2</v>
      </c>
      <c r="O114" s="289"/>
      <c r="P114" s="289"/>
      <c r="Q114" s="289"/>
      <c r="R114" s="289"/>
      <c r="S114" s="289"/>
      <c r="T114" s="289"/>
      <c r="U114" s="289"/>
      <c r="V114" s="289"/>
      <c r="W114" s="289"/>
      <c r="X114" s="289"/>
      <c r="Y114" s="289"/>
      <c r="Z114" s="289"/>
      <c r="AA114" s="289"/>
      <c r="AB114" s="289"/>
      <c r="AC114" s="289"/>
      <c r="AD114" s="289"/>
      <c r="AE114" s="289"/>
      <c r="AF114" s="289"/>
      <c r="AG114" s="289"/>
      <c r="AH114" s="289"/>
      <c r="AI114" s="289"/>
      <c r="AJ114" s="289"/>
      <c r="AK114" s="289"/>
      <c r="AL114" s="289"/>
      <c r="AM114" s="289"/>
      <c r="AN114" s="289"/>
    </row>
    <row r="115" spans="1:40" ht="15.75" customHeight="1">
      <c r="A115" s="303">
        <v>43525</v>
      </c>
      <c r="B115" s="303" t="s">
        <v>80</v>
      </c>
      <c r="C115" s="151">
        <v>136.54306369021072</v>
      </c>
      <c r="D115" s="150">
        <f t="shared" ca="1" si="16"/>
        <v>1.2530071410478794E-2</v>
      </c>
      <c r="E115" s="150">
        <f t="shared" si="19"/>
        <v>3.1536086912502981E-2</v>
      </c>
      <c r="F115" s="150">
        <f t="shared" si="17"/>
        <v>1.2530071410478794E-2</v>
      </c>
      <c r="G115" s="150">
        <v>-3.7548769807198568E-3</v>
      </c>
      <c r="H115" s="512">
        <v>0.03</v>
      </c>
      <c r="I115" s="154">
        <v>2.75E-2</v>
      </c>
      <c r="J115" s="302">
        <v>679.72</v>
      </c>
      <c r="K115" s="302">
        <v>667.13</v>
      </c>
      <c r="L115" s="301">
        <v>101.27</v>
      </c>
      <c r="M115" s="300">
        <f t="shared" si="15"/>
        <v>6.2599364069952923E-3</v>
      </c>
      <c r="N115" s="150">
        <f t="shared" si="18"/>
        <v>2.4792552114956568E-2</v>
      </c>
      <c r="O115" s="289"/>
      <c r="P115" s="289"/>
      <c r="Q115" s="289"/>
      <c r="R115" s="289"/>
      <c r="S115" s="289"/>
      <c r="T115" s="289"/>
      <c r="U115" s="289"/>
      <c r="V115" s="289"/>
      <c r="W115" s="289"/>
      <c r="X115" s="289"/>
      <c r="Y115" s="289"/>
      <c r="Z115" s="289"/>
      <c r="AA115" s="289"/>
      <c r="AB115" s="289"/>
      <c r="AC115" s="289"/>
      <c r="AD115" s="289"/>
      <c r="AE115" s="289"/>
      <c r="AF115" s="289"/>
      <c r="AG115" s="289"/>
      <c r="AH115" s="289"/>
      <c r="AI115" s="289"/>
      <c r="AJ115" s="289"/>
      <c r="AK115" s="289"/>
      <c r="AL115" s="289"/>
      <c r="AM115" s="289"/>
      <c r="AN115" s="289"/>
    </row>
    <row r="116" spans="1:40" ht="15.75" customHeight="1">
      <c r="A116" s="303">
        <v>43617</v>
      </c>
      <c r="B116" s="303" t="s">
        <v>81</v>
      </c>
      <c r="C116" s="151">
        <v>140.05670162220002</v>
      </c>
      <c r="D116" s="150">
        <f t="shared" ca="1" si="16"/>
        <v>1.385099633645237E-2</v>
      </c>
      <c r="E116" s="150">
        <f t="shared" si="19"/>
        <v>2.2039284524301817E-2</v>
      </c>
      <c r="F116" s="150">
        <f t="shared" si="17"/>
        <v>1.5142104999763095E-2</v>
      </c>
      <c r="G116" s="150">
        <v>1.3201426341513001E-2</v>
      </c>
      <c r="H116" s="512">
        <v>2.5000000000000001E-2</v>
      </c>
      <c r="I116" s="154">
        <v>0.03</v>
      </c>
      <c r="J116" s="302">
        <v>678.73</v>
      </c>
      <c r="K116" s="302">
        <v>677.745</v>
      </c>
      <c r="L116" s="301">
        <v>102.2</v>
      </c>
      <c r="M116" s="300">
        <f t="shared" si="15"/>
        <v>9.1833711859385936E-3</v>
      </c>
      <c r="N116" s="150">
        <f t="shared" si="18"/>
        <v>2.6929260450160752E-2</v>
      </c>
      <c r="O116" s="289"/>
      <c r="P116" s="289"/>
      <c r="Q116" s="289"/>
      <c r="R116" s="289"/>
      <c r="S116" s="289"/>
      <c r="T116" s="289"/>
      <c r="U116" s="289"/>
      <c r="V116" s="289"/>
      <c r="W116" s="289"/>
      <c r="X116" s="289"/>
      <c r="Y116" s="289"/>
      <c r="Z116" s="289"/>
      <c r="AA116" s="289"/>
      <c r="AB116" s="289"/>
      <c r="AC116" s="289"/>
      <c r="AD116" s="289"/>
      <c r="AE116" s="289"/>
      <c r="AF116" s="289"/>
      <c r="AG116" s="289"/>
      <c r="AH116" s="289"/>
      <c r="AI116" s="289"/>
      <c r="AJ116" s="289"/>
      <c r="AK116" s="289"/>
      <c r="AL116" s="289"/>
      <c r="AM116" s="289"/>
      <c r="AN116" s="289"/>
    </row>
    <row r="117" spans="1:40" ht="15.75" customHeight="1">
      <c r="A117" s="303">
        <v>43709</v>
      </c>
      <c r="B117" s="303" t="s">
        <v>82</v>
      </c>
      <c r="C117" s="151">
        <v>134.68427749064747</v>
      </c>
      <c r="D117" s="150">
        <f t="shared" ca="1" si="16"/>
        <v>1.8818889111950288E-2</v>
      </c>
      <c r="E117" s="150">
        <f t="shared" si="19"/>
        <v>2.3314052435335908E-2</v>
      </c>
      <c r="F117" s="150">
        <f t="shared" si="17"/>
        <v>2.9175614843624187E-2</v>
      </c>
      <c r="G117" s="150">
        <v>-1.7731317241673761E-3</v>
      </c>
      <c r="H117" s="512">
        <v>0.02</v>
      </c>
      <c r="I117" s="154">
        <v>2.75E-2</v>
      </c>
      <c r="J117" s="302">
        <v>728.66</v>
      </c>
      <c r="K117" s="302">
        <v>712.94</v>
      </c>
      <c r="L117" s="301">
        <v>102.63246997694492</v>
      </c>
      <c r="M117" s="300">
        <f t="shared" si="15"/>
        <v>4.2316044710852818E-3</v>
      </c>
      <c r="N117" s="150">
        <f t="shared" si="18"/>
        <v>2.2439429935693589E-2</v>
      </c>
      <c r="O117" s="289"/>
      <c r="P117" s="289"/>
      <c r="Q117" s="289"/>
      <c r="R117" s="289"/>
      <c r="S117" s="289"/>
      <c r="T117" s="289"/>
      <c r="U117" s="289"/>
      <c r="V117" s="289"/>
      <c r="W117" s="289"/>
      <c r="X117" s="289"/>
      <c r="Y117" s="289"/>
      <c r="Z117" s="289"/>
      <c r="AA117" s="289"/>
      <c r="AB117" s="289"/>
      <c r="AC117" s="289"/>
      <c r="AD117" s="289"/>
      <c r="AE117" s="289"/>
      <c r="AF117" s="289"/>
      <c r="AG117" s="289"/>
      <c r="AH117" s="289"/>
      <c r="AI117" s="289"/>
      <c r="AJ117" s="289"/>
      <c r="AK117" s="289"/>
      <c r="AL117" s="289"/>
      <c r="AM117" s="289"/>
      <c r="AN117" s="289"/>
    </row>
    <row r="118" spans="1:40" s="307" customFormat="1" ht="15.75" customHeight="1">
      <c r="A118" s="308">
        <v>43800</v>
      </c>
      <c r="B118" s="308" t="s">
        <v>83</v>
      </c>
      <c r="C118" s="153">
        <v>140.72726540690218</v>
      </c>
      <c r="D118" s="152">
        <f t="shared" ca="1" si="16"/>
        <v>6.4422340267269451E-3</v>
      </c>
      <c r="E118" s="152">
        <f t="shared" si="19"/>
        <v>6.4422340267269451E-3</v>
      </c>
      <c r="F118" s="152">
        <f t="shared" si="17"/>
        <v>-2.8064768540407403E-2</v>
      </c>
      <c r="G118" s="152">
        <v>-3.9667032939634139E-2</v>
      </c>
      <c r="H118" s="513">
        <v>1.7500000000000002E-2</v>
      </c>
      <c r="I118" s="517">
        <v>2.2499999999999999E-2</v>
      </c>
      <c r="J118" s="298">
        <v>753</v>
      </c>
      <c r="K118" s="298">
        <v>747.18000000000006</v>
      </c>
      <c r="L118" s="297">
        <v>103.65559067868641</v>
      </c>
      <c r="M118" s="296">
        <f t="shared" si="15"/>
        <v>9.9687818287070851E-3</v>
      </c>
      <c r="N118" s="145">
        <f t="shared" si="18"/>
        <v>2.9964136314451606E-2</v>
      </c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89"/>
      <c r="AD118" s="289"/>
      <c r="AE118" s="289"/>
      <c r="AF118" s="289"/>
      <c r="AG118" s="289"/>
      <c r="AH118" s="289"/>
      <c r="AI118" s="289"/>
      <c r="AJ118" s="289"/>
      <c r="AK118" s="289"/>
      <c r="AL118" s="289"/>
      <c r="AM118" s="289"/>
      <c r="AN118" s="289"/>
    </row>
    <row r="119" spans="1:40" ht="15.75" customHeight="1">
      <c r="A119" s="303">
        <v>43891</v>
      </c>
      <c r="B119" s="303" t="s">
        <v>84</v>
      </c>
      <c r="C119" s="151">
        <v>136.00159790465113</v>
      </c>
      <c r="D119" s="150">
        <f t="shared" ca="1" si="16"/>
        <v>-3.9655312465235459E-3</v>
      </c>
      <c r="E119" s="150">
        <f t="shared" si="19"/>
        <v>2.3669788833435845E-3</v>
      </c>
      <c r="F119" s="150">
        <f t="shared" si="17"/>
        <v>-3.9655312465235459E-3</v>
      </c>
      <c r="G119" s="150">
        <v>2.1282330606683164E-2</v>
      </c>
      <c r="H119" s="512">
        <v>5.0000000000000001E-3</v>
      </c>
      <c r="I119" s="154">
        <v>1.7500000000000002E-2</v>
      </c>
      <c r="J119" s="302">
        <v>853.79</v>
      </c>
      <c r="K119" s="302">
        <v>827.16499999999996</v>
      </c>
      <c r="L119" s="301">
        <v>105.05602316168533</v>
      </c>
      <c r="M119" s="300">
        <f t="shared" si="15"/>
        <v>1.3510438499549915E-2</v>
      </c>
      <c r="N119" s="150">
        <f t="shared" si="18"/>
        <v>3.7385436572384023E-2</v>
      </c>
      <c r="O119" s="289"/>
      <c r="P119" s="289"/>
      <c r="Q119" s="289"/>
      <c r="R119" s="289"/>
      <c r="S119" s="289"/>
      <c r="T119" s="289"/>
      <c r="U119" s="289"/>
      <c r="V119" s="289"/>
      <c r="W119" s="289"/>
      <c r="X119" s="289"/>
      <c r="Y119" s="289"/>
      <c r="Z119" s="289"/>
      <c r="AA119" s="289"/>
      <c r="AB119" s="289"/>
      <c r="AC119" s="289"/>
      <c r="AD119" s="289"/>
      <c r="AE119" s="289"/>
      <c r="AF119" s="289"/>
      <c r="AG119" s="289"/>
      <c r="AH119" s="289"/>
      <c r="AI119" s="289"/>
      <c r="AJ119" s="289"/>
      <c r="AK119" s="289"/>
      <c r="AL119" s="289"/>
      <c r="AM119" s="289"/>
      <c r="AN119" s="289"/>
    </row>
    <row r="120" spans="1:40" ht="15.75" customHeight="1">
      <c r="A120" s="303">
        <v>43983</v>
      </c>
      <c r="B120" s="303" t="s">
        <v>85</v>
      </c>
      <c r="C120" s="151">
        <v>119.01484612209954</v>
      </c>
      <c r="D120" s="150">
        <f t="shared" ca="1" si="16"/>
        <v>-7.8030873458198369E-2</v>
      </c>
      <c r="E120" s="150">
        <f t="shared" si="19"/>
        <v>-3.9526435695976025E-2</v>
      </c>
      <c r="F120" s="150">
        <f t="shared" si="17"/>
        <v>-0.15023811967856016</v>
      </c>
      <c r="G120" s="150">
        <v>-0.1258594221534467</v>
      </c>
      <c r="H120" s="512">
        <v>5.0000000000000001E-3</v>
      </c>
      <c r="I120" s="154">
        <v>1.125E-2</v>
      </c>
      <c r="J120" s="302">
        <v>821.24</v>
      </c>
      <c r="K120" s="302">
        <v>828.38499999999999</v>
      </c>
      <c r="L120" s="301">
        <v>104.8856029695238</v>
      </c>
      <c r="M120" s="300">
        <f t="shared" si="15"/>
        <v>-1.6221839265631033E-3</v>
      </c>
      <c r="N120" s="150">
        <f t="shared" si="18"/>
        <v>2.6277915553070352E-2</v>
      </c>
      <c r="O120" s="289"/>
      <c r="P120" s="289"/>
      <c r="Q120" s="289"/>
      <c r="R120" s="289"/>
      <c r="S120" s="289"/>
      <c r="T120" s="289"/>
      <c r="U120" s="289"/>
      <c r="V120" s="289"/>
      <c r="W120" s="289"/>
      <c r="X120" s="289"/>
      <c r="Y120" s="289"/>
      <c r="Z120" s="289"/>
      <c r="AA120" s="289"/>
      <c r="AB120" s="289"/>
      <c r="AC120" s="289"/>
      <c r="AD120" s="289"/>
      <c r="AE120" s="289"/>
      <c r="AF120" s="289"/>
      <c r="AG120" s="289"/>
      <c r="AH120" s="289"/>
      <c r="AI120" s="289"/>
      <c r="AJ120" s="289"/>
      <c r="AK120" s="289"/>
      <c r="AL120" s="289"/>
      <c r="AM120" s="289"/>
      <c r="AN120" s="289"/>
    </row>
    <row r="121" spans="1:40" ht="15.75" customHeight="1">
      <c r="A121" s="303">
        <v>44075</v>
      </c>
      <c r="B121" s="303" t="s">
        <v>86</v>
      </c>
      <c r="C121" s="151">
        <v>122.23111819617569</v>
      </c>
      <c r="D121" s="150">
        <f t="shared" ca="1" si="16"/>
        <v>-8.2756628115596698E-2</v>
      </c>
      <c r="E121" s="150">
        <f t="shared" si="19"/>
        <v>-6.8515959600316867E-2</v>
      </c>
      <c r="F121" s="150">
        <f t="shared" si="17"/>
        <v>-9.2461863600497352E-2</v>
      </c>
      <c r="G121" s="150">
        <v>4.9799494521896914E-2</v>
      </c>
      <c r="H121" s="512">
        <v>5.0000000000000001E-3</v>
      </c>
      <c r="I121" s="154">
        <v>5.0000000000000001E-3</v>
      </c>
      <c r="J121" s="302">
        <v>784.31</v>
      </c>
      <c r="K121" s="302">
        <v>771.02</v>
      </c>
      <c r="L121" s="301">
        <v>105.79073449454332</v>
      </c>
      <c r="M121" s="300">
        <f t="shared" si="15"/>
        <v>8.6297022603045725E-3</v>
      </c>
      <c r="N121" s="150">
        <f t="shared" si="18"/>
        <v>3.0772566599126527E-2</v>
      </c>
      <c r="O121" s="289"/>
      <c r="P121" s="289"/>
      <c r="Q121" s="289"/>
      <c r="R121" s="289"/>
      <c r="S121" s="289"/>
      <c r="T121" s="289"/>
      <c r="U121" s="289"/>
      <c r="V121" s="289"/>
      <c r="W121" s="289"/>
      <c r="X121" s="289"/>
      <c r="Y121" s="289"/>
      <c r="Z121" s="289"/>
      <c r="AA121" s="289"/>
      <c r="AB121" s="289"/>
      <c r="AC121" s="289"/>
      <c r="AD121" s="289"/>
      <c r="AE121" s="289"/>
      <c r="AF121" s="289"/>
      <c r="AG121" s="289"/>
      <c r="AH121" s="289"/>
      <c r="AI121" s="289"/>
      <c r="AJ121" s="289"/>
      <c r="AK121" s="289"/>
      <c r="AL121" s="289"/>
      <c r="AM121" s="289"/>
      <c r="AN121" s="289"/>
    </row>
    <row r="122" spans="1:40" s="307" customFormat="1" ht="15.75" customHeight="1">
      <c r="A122" s="308">
        <v>44166</v>
      </c>
      <c r="B122" s="308" t="s">
        <v>87</v>
      </c>
      <c r="C122" s="153">
        <v>140.87192458173817</v>
      </c>
      <c r="D122" s="152">
        <f t="shared" ca="1" si="16"/>
        <v>-6.139696941209194E-2</v>
      </c>
      <c r="E122" s="152">
        <f t="shared" si="19"/>
        <v>-6.139696941209194E-2</v>
      </c>
      <c r="F122" s="152">
        <f t="shared" si="17"/>
        <v>1.0279399263370959E-3</v>
      </c>
      <c r="G122" s="152">
        <v>6.5959024617165074E-2</v>
      </c>
      <c r="H122" s="513">
        <v>5.0000000000000001E-3</v>
      </c>
      <c r="I122" s="517">
        <v>5.0000000000000001E-3</v>
      </c>
      <c r="J122" s="298">
        <v>710.5</v>
      </c>
      <c r="K122" s="298">
        <v>742.16499999999996</v>
      </c>
      <c r="L122" s="297">
        <v>106.73</v>
      </c>
      <c r="M122" s="296">
        <f t="shared" si="15"/>
        <v>8.8785233408614772E-3</v>
      </c>
      <c r="N122" s="145">
        <f t="shared" si="18"/>
        <v>2.9659850483547023E-2</v>
      </c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289"/>
      <c r="AE122" s="289"/>
      <c r="AF122" s="289"/>
      <c r="AG122" s="289"/>
      <c r="AH122" s="289"/>
      <c r="AI122" s="289"/>
      <c r="AJ122" s="289"/>
      <c r="AK122" s="289"/>
      <c r="AL122" s="289"/>
      <c r="AM122" s="289"/>
      <c r="AN122" s="289"/>
    </row>
    <row r="123" spans="1:40" ht="15.75" customHeight="1">
      <c r="A123" s="303">
        <v>44256</v>
      </c>
      <c r="B123" s="303" t="s">
        <v>91</v>
      </c>
      <c r="C123" s="151">
        <v>136.58396642066137</v>
      </c>
      <c r="D123" s="150">
        <f t="shared" ca="1" si="16"/>
        <v>4.2820711299180747E-3</v>
      </c>
      <c r="E123" s="150">
        <f t="shared" si="19"/>
        <v>-5.9419363640393796E-2</v>
      </c>
      <c r="F123" s="150">
        <f t="shared" si="17"/>
        <v>4.2820711299180747E-3</v>
      </c>
      <c r="G123" s="150">
        <v>3.9793254655804633E-2</v>
      </c>
      <c r="H123" s="512">
        <v>5.0000000000000001E-3</v>
      </c>
      <c r="I123" s="154">
        <v>5.0000000000000001E-3</v>
      </c>
      <c r="J123" s="302">
        <v>719.04</v>
      </c>
      <c r="K123" s="302">
        <v>725.77</v>
      </c>
      <c r="L123" s="301">
        <v>108.08196774701349</v>
      </c>
      <c r="M123" s="300">
        <f t="shared" si="15"/>
        <v>1.2667176492209276E-2</v>
      </c>
      <c r="N123" s="150">
        <f t="shared" si="18"/>
        <v>2.880315182567994E-2</v>
      </c>
      <c r="O123" s="289"/>
      <c r="P123" s="289"/>
      <c r="Q123" s="289"/>
      <c r="R123" s="289"/>
      <c r="S123" s="289"/>
      <c r="T123" s="289"/>
      <c r="U123" s="289"/>
      <c r="V123" s="289"/>
      <c r="W123" s="289"/>
      <c r="X123" s="289"/>
      <c r="Y123" s="289"/>
      <c r="Z123" s="289"/>
      <c r="AA123" s="289"/>
      <c r="AB123" s="289"/>
      <c r="AC123" s="289"/>
      <c r="AD123" s="289"/>
      <c r="AE123" s="289"/>
      <c r="AF123" s="289"/>
      <c r="AG123" s="289"/>
      <c r="AH123" s="289"/>
      <c r="AI123" s="289"/>
      <c r="AJ123" s="289"/>
      <c r="AK123" s="289"/>
      <c r="AL123" s="289"/>
      <c r="AM123" s="289"/>
      <c r="AN123" s="289"/>
    </row>
    <row r="124" spans="1:40">
      <c r="A124" s="303">
        <v>44348</v>
      </c>
      <c r="B124" s="303" t="s">
        <v>92</v>
      </c>
      <c r="C124" s="151">
        <v>140.88894040358036</v>
      </c>
      <c r="D124" s="150">
        <f t="shared" ca="1" si="16"/>
        <v>8.8058881391724686E-2</v>
      </c>
      <c r="E124" s="150">
        <f t="shared" si="19"/>
        <v>1.9131650154243118E-2</v>
      </c>
      <c r="F124" s="150">
        <f t="shared" si="17"/>
        <v>0.18379298880947825</v>
      </c>
      <c r="G124" s="150">
        <v>1.1116379393146136E-2</v>
      </c>
      <c r="H124" s="512">
        <v>5.0000000000000001E-3</v>
      </c>
      <c r="I124" s="154">
        <v>5.0000000000000001E-3</v>
      </c>
      <c r="J124" s="302">
        <v>734.38</v>
      </c>
      <c r="K124" s="302">
        <v>722.36500000000001</v>
      </c>
      <c r="L124" s="301">
        <v>108.86736733284266</v>
      </c>
      <c r="M124" s="300">
        <f t="shared" si="15"/>
        <v>7.2667032457027769E-3</v>
      </c>
      <c r="N124" s="150">
        <f t="shared" si="18"/>
        <v>3.7962925802846659E-2</v>
      </c>
      <c r="O124" s="289"/>
      <c r="P124" s="289"/>
      <c r="Q124" s="289"/>
      <c r="R124" s="289"/>
      <c r="S124" s="289"/>
      <c r="T124" s="289"/>
      <c r="U124" s="289"/>
      <c r="V124" s="289"/>
      <c r="W124" s="289"/>
      <c r="X124" s="289"/>
      <c r="Y124" s="289"/>
      <c r="Z124" s="289"/>
      <c r="AA124" s="289"/>
      <c r="AB124" s="289"/>
      <c r="AC124" s="289"/>
      <c r="AD124" s="289"/>
      <c r="AE124" s="289"/>
      <c r="AF124" s="289"/>
      <c r="AG124" s="289"/>
      <c r="AH124" s="289"/>
      <c r="AI124" s="289"/>
      <c r="AJ124" s="289"/>
      <c r="AK124" s="289"/>
      <c r="AL124" s="289"/>
      <c r="AM124" s="289"/>
      <c r="AN124" s="289"/>
    </row>
    <row r="125" spans="1:40">
      <c r="A125" s="303">
        <v>44440</v>
      </c>
      <c r="B125" s="303" t="s">
        <v>93</v>
      </c>
      <c r="C125" s="151">
        <v>142.08292533906351</v>
      </c>
      <c r="D125" s="150">
        <f t="shared" ca="1" si="16"/>
        <v>0.11214988293384298</v>
      </c>
      <c r="E125" s="150">
        <f t="shared" si="19"/>
        <v>8.1959444456930264E-2</v>
      </c>
      <c r="F125" s="150">
        <f t="shared" si="17"/>
        <v>0.16241205542296133</v>
      </c>
      <c r="G125" s="150">
        <v>4.1662681406780644E-2</v>
      </c>
      <c r="H125" s="512">
        <v>1.4999999999999999E-2</v>
      </c>
      <c r="I125" s="154">
        <v>5.0000000000000001E-3</v>
      </c>
      <c r="J125" s="302">
        <v>810.13</v>
      </c>
      <c r="K125" s="302">
        <v>784.56500000000005</v>
      </c>
      <c r="L125" s="301">
        <v>111.43493744650739</v>
      </c>
      <c r="M125" s="300">
        <f t="shared" si="15"/>
        <v>2.3584386915638689E-2</v>
      </c>
      <c r="N125" s="150">
        <f t="shared" si="18"/>
        <v>5.3352526371345022E-2</v>
      </c>
      <c r="O125" s="289"/>
      <c r="P125" s="289"/>
      <c r="Q125" s="289"/>
      <c r="R125" s="289"/>
      <c r="S125" s="289"/>
      <c r="T125" s="289"/>
      <c r="U125" s="289"/>
      <c r="V125" s="289"/>
      <c r="W125" s="289"/>
      <c r="X125" s="289"/>
      <c r="Y125" s="289"/>
      <c r="Z125" s="289"/>
      <c r="AA125" s="289"/>
      <c r="AB125" s="289"/>
      <c r="AC125" s="289"/>
      <c r="AD125" s="289"/>
      <c r="AE125" s="289"/>
      <c r="AF125" s="289"/>
      <c r="AG125" s="289"/>
      <c r="AH125" s="289"/>
      <c r="AI125" s="289"/>
      <c r="AJ125" s="289"/>
      <c r="AK125" s="289"/>
      <c r="AL125" s="289"/>
      <c r="AM125" s="289"/>
      <c r="AN125" s="289"/>
    </row>
    <row r="126" spans="1:40" s="307" customFormat="1" ht="15.75" customHeight="1">
      <c r="A126" s="308">
        <v>44531</v>
      </c>
      <c r="B126" s="308" t="s">
        <v>94</v>
      </c>
      <c r="C126" s="153">
        <v>157.30495013058726</v>
      </c>
      <c r="D126" s="152">
        <f t="shared" ca="1" si="16"/>
        <v>0.11337403240996791</v>
      </c>
      <c r="E126" s="152">
        <f t="shared" si="19"/>
        <v>0.11337403240996791</v>
      </c>
      <c r="F126" s="152">
        <f t="shared" si="17"/>
        <v>0.11665223995228469</v>
      </c>
      <c r="G126" s="152">
        <v>1.7768983984411069E-2</v>
      </c>
      <c r="H126" s="513">
        <v>0.04</v>
      </c>
      <c r="I126" s="517">
        <v>1.125E-2</v>
      </c>
      <c r="J126" s="298">
        <v>851</v>
      </c>
      <c r="K126" s="298">
        <v>828.23500000000001</v>
      </c>
      <c r="L126" s="297">
        <v>114.37398145010958</v>
      </c>
      <c r="M126" s="296">
        <f t="shared" si="15"/>
        <v>2.6374529128380786E-2</v>
      </c>
      <c r="N126" s="145">
        <f t="shared" si="18"/>
        <v>7.1619801837436325E-2</v>
      </c>
      <c r="O126" s="289"/>
      <c r="P126" s="289"/>
      <c r="Q126" s="289"/>
      <c r="R126" s="289"/>
      <c r="S126" s="289"/>
      <c r="T126" s="289"/>
      <c r="U126" s="289"/>
      <c r="V126" s="289"/>
      <c r="W126" s="289"/>
      <c r="X126" s="289"/>
      <c r="Y126" s="289"/>
      <c r="Z126" s="289"/>
      <c r="AA126" s="289"/>
      <c r="AB126" s="289"/>
      <c r="AC126" s="289"/>
      <c r="AD126" s="289"/>
      <c r="AE126" s="289"/>
      <c r="AF126" s="289"/>
      <c r="AG126" s="289"/>
      <c r="AH126" s="289"/>
      <c r="AI126" s="289"/>
      <c r="AJ126" s="289"/>
      <c r="AK126" s="289"/>
      <c r="AL126" s="289"/>
      <c r="AM126" s="289"/>
      <c r="AN126" s="289"/>
    </row>
    <row r="127" spans="1:40" ht="15.75" customHeight="1">
      <c r="A127" s="303">
        <v>44621</v>
      </c>
      <c r="B127" s="303" t="s">
        <v>95</v>
      </c>
      <c r="C127" s="151">
        <v>144.72119600580237</v>
      </c>
      <c r="D127" s="150">
        <f t="shared" ca="1" si="16"/>
        <v>5.9576755591350672E-2</v>
      </c>
      <c r="E127" s="150">
        <f t="shared" si="19"/>
        <v>0.12781168194853065</v>
      </c>
      <c r="F127" s="150">
        <f t="shared" si="17"/>
        <v>5.9576755591350672E-2</v>
      </c>
      <c r="G127" s="150">
        <v>-1.243713319929074E-2</v>
      </c>
      <c r="H127" s="512">
        <v>7.0000000000000007E-2</v>
      </c>
      <c r="I127" s="154">
        <v>3.3750000000000002E-2</v>
      </c>
      <c r="J127" s="302">
        <v>786</v>
      </c>
      <c r="K127" s="302">
        <v>793.3</v>
      </c>
      <c r="L127" s="301">
        <v>118.26</v>
      </c>
      <c r="M127" s="300">
        <f t="shared" si="15"/>
        <v>3.3976421041052252E-2</v>
      </c>
      <c r="N127" s="150">
        <f t="shared" si="18"/>
        <v>9.4169568385451097E-2</v>
      </c>
      <c r="O127" s="289"/>
      <c r="P127" s="289"/>
      <c r="Q127" s="289"/>
      <c r="R127" s="289"/>
      <c r="S127" s="289"/>
      <c r="T127" s="289"/>
      <c r="U127" s="289"/>
      <c r="V127" s="289"/>
      <c r="W127" s="289"/>
      <c r="X127" s="289"/>
      <c r="Y127" s="289"/>
      <c r="Z127" s="289"/>
      <c r="AA127" s="289"/>
      <c r="AB127" s="289"/>
      <c r="AC127" s="289"/>
      <c r="AD127" s="289"/>
      <c r="AE127" s="289"/>
      <c r="AF127" s="289"/>
      <c r="AG127" s="289"/>
      <c r="AH127" s="289"/>
      <c r="AI127" s="289"/>
      <c r="AJ127" s="289"/>
      <c r="AK127" s="289"/>
      <c r="AL127" s="289"/>
      <c r="AM127" s="289"/>
      <c r="AN127" s="289"/>
    </row>
    <row r="128" spans="1:40">
      <c r="A128" s="303">
        <v>44713</v>
      </c>
      <c r="B128" s="303" t="s">
        <v>96</v>
      </c>
      <c r="C128" s="151">
        <v>147.59887323458349</v>
      </c>
      <c r="D128" s="150">
        <f t="shared" ca="1" si="16"/>
        <v>5.3508512186196011E-2</v>
      </c>
      <c r="E128" s="150">
        <f t="shared" si="19"/>
        <v>9.4587994796128783E-2</v>
      </c>
      <c r="F128" s="150">
        <f t="shared" si="17"/>
        <v>4.7625688799861399E-2</v>
      </c>
      <c r="G128" s="150">
        <v>2.5959360604150827E-3</v>
      </c>
      <c r="H128" s="512">
        <v>0.09</v>
      </c>
      <c r="I128" s="154">
        <v>6.25E-2</v>
      </c>
      <c r="J128" s="302">
        <v>918.15</v>
      </c>
      <c r="K128" s="302">
        <v>884.88499999999999</v>
      </c>
      <c r="L128" s="301">
        <v>122.48</v>
      </c>
      <c r="M128" s="300">
        <f t="shared" si="15"/>
        <v>3.5684085912396357E-2</v>
      </c>
      <c r="N128" s="150">
        <f t="shared" si="18"/>
        <v>0.12503868698816922</v>
      </c>
      <c r="O128" s="289"/>
      <c r="P128" s="289"/>
      <c r="Q128" s="289"/>
      <c r="R128" s="289"/>
      <c r="S128" s="289"/>
      <c r="T128" s="289"/>
      <c r="U128" s="289"/>
      <c r="V128" s="289"/>
      <c r="W128" s="289"/>
      <c r="X128" s="289"/>
      <c r="Y128" s="289"/>
      <c r="Z128" s="289"/>
      <c r="AA128" s="289"/>
      <c r="AB128" s="289"/>
      <c r="AC128" s="289"/>
      <c r="AD128" s="289"/>
      <c r="AE128" s="289"/>
      <c r="AF128" s="289"/>
      <c r="AG128" s="289"/>
      <c r="AH128" s="289"/>
      <c r="AI128" s="289"/>
      <c r="AJ128" s="289"/>
      <c r="AK128" s="289"/>
      <c r="AL128" s="289"/>
      <c r="AM128" s="289"/>
      <c r="AN128" s="289"/>
    </row>
    <row r="129" spans="1:40">
      <c r="A129" s="303">
        <v>44805</v>
      </c>
      <c r="B129" s="303" t="s">
        <v>97</v>
      </c>
      <c r="C129" s="151">
        <v>142.27717448957233</v>
      </c>
      <c r="D129" s="150">
        <f t="shared" ca="1" si="16"/>
        <v>3.5850798424364116E-2</v>
      </c>
      <c r="E129" s="150">
        <f t="shared" si="19"/>
        <v>5.6161452991381422E-2</v>
      </c>
      <c r="F129" s="150">
        <f t="shared" si="17"/>
        <v>1.3671533721963947E-3</v>
      </c>
      <c r="G129" s="150">
        <v>-8.6717174572853439E-3</v>
      </c>
      <c r="H129" s="512">
        <v>0.1075</v>
      </c>
      <c r="I129" s="154">
        <v>0.08</v>
      </c>
      <c r="J129" s="302">
        <v>968.38</v>
      </c>
      <c r="K129" s="302">
        <v>934.74</v>
      </c>
      <c r="L129" s="301">
        <v>126.74999999999999</v>
      </c>
      <c r="M129" s="300">
        <f t="shared" si="15"/>
        <v>3.4862834748530247E-2</v>
      </c>
      <c r="N129" s="150">
        <f t="shared" si="18"/>
        <v>0.13743501727942697</v>
      </c>
      <c r="O129" s="289"/>
      <c r="P129" s="289"/>
      <c r="Q129" s="289"/>
      <c r="R129" s="289"/>
      <c r="S129" s="289"/>
      <c r="T129" s="289"/>
      <c r="U129" s="289"/>
      <c r="V129" s="289"/>
      <c r="W129" s="289"/>
      <c r="X129" s="289"/>
      <c r="Y129" s="289"/>
      <c r="Z129" s="289"/>
      <c r="AA129" s="289"/>
      <c r="AB129" s="289"/>
      <c r="AC129" s="289"/>
      <c r="AD129" s="289"/>
      <c r="AE129" s="289"/>
      <c r="AF129" s="289"/>
      <c r="AG129" s="289"/>
      <c r="AH129" s="289"/>
      <c r="AI129" s="289"/>
      <c r="AJ129" s="289"/>
      <c r="AK129" s="289"/>
      <c r="AL129" s="289"/>
      <c r="AM129" s="289"/>
      <c r="AN129" s="289"/>
    </row>
    <row r="130" spans="1:40">
      <c r="A130" s="306">
        <v>44896</v>
      </c>
      <c r="B130" s="306" t="s">
        <v>98</v>
      </c>
      <c r="C130" s="305">
        <v>154.16947579128023</v>
      </c>
      <c r="D130" s="304">
        <f t="shared" ca="1" si="16"/>
        <v>2.063918642553908E-2</v>
      </c>
      <c r="E130" s="304">
        <f t="shared" si="19"/>
        <v>2.063918642553908E-2</v>
      </c>
      <c r="F130" s="304">
        <f t="shared" si="17"/>
        <v>-1.9932458175690559E-2</v>
      </c>
      <c r="G130" s="304">
        <v>-1.9012397734128328E-3</v>
      </c>
      <c r="H130" s="513">
        <v>0.1125</v>
      </c>
      <c r="I130" s="517">
        <v>0.10249999999999999</v>
      </c>
      <c r="J130" s="298">
        <v>850.58</v>
      </c>
      <c r="K130" s="298">
        <v>877.79</v>
      </c>
      <c r="L130" s="297">
        <v>129.02000000000001</v>
      </c>
      <c r="M130" s="296">
        <f t="shared" si="15"/>
        <v>1.7909270216962758E-2</v>
      </c>
      <c r="N130" s="145">
        <f t="shared" si="18"/>
        <v>0.12805376156533543</v>
      </c>
      <c r="O130" s="289"/>
      <c r="P130" s="289"/>
      <c r="Q130" s="289"/>
      <c r="R130" s="289"/>
      <c r="S130" s="289"/>
      <c r="T130" s="289"/>
      <c r="U130" s="289"/>
      <c r="V130" s="289"/>
      <c r="W130" s="289"/>
      <c r="X130" s="289"/>
      <c r="Y130" s="289"/>
      <c r="Z130" s="289"/>
      <c r="AA130" s="289"/>
      <c r="AB130" s="289"/>
      <c r="AC130" s="289"/>
      <c r="AD130" s="289"/>
      <c r="AE130" s="289"/>
      <c r="AF130" s="289"/>
      <c r="AG130" s="289"/>
      <c r="AH130" s="289"/>
      <c r="AI130" s="289"/>
      <c r="AJ130" s="289"/>
      <c r="AK130" s="289"/>
      <c r="AL130" s="289"/>
      <c r="AM130" s="289"/>
      <c r="AN130" s="289"/>
    </row>
    <row r="131" spans="1:40" ht="15.75" customHeight="1">
      <c r="A131" s="303">
        <v>44986</v>
      </c>
      <c r="B131" s="303" t="s">
        <v>99</v>
      </c>
      <c r="C131" s="151">
        <v>144.65270170867328</v>
      </c>
      <c r="D131" s="150">
        <f t="shared" ca="1" si="16"/>
        <v>-4.7328448782546495E-4</v>
      </c>
      <c r="E131" s="150">
        <f t="shared" si="19"/>
        <v>6.3251725133055547E-3</v>
      </c>
      <c r="F131" s="150">
        <f t="shared" si="17"/>
        <v>-4.7328448782546495E-4</v>
      </c>
      <c r="G131" s="150">
        <v>5.2302472675789247E-3</v>
      </c>
      <c r="H131" s="512">
        <v>0.1125</v>
      </c>
      <c r="I131" s="154">
        <v>0.1125</v>
      </c>
      <c r="J131" s="302">
        <v>795.47</v>
      </c>
      <c r="K131" s="302">
        <v>796.48</v>
      </c>
      <c r="L131" s="301">
        <v>131.38</v>
      </c>
      <c r="M131" s="300">
        <f t="shared" si="15"/>
        <v>1.8291737715082856E-2</v>
      </c>
      <c r="N131" s="150">
        <f t="shared" si="18"/>
        <v>0.11094199222053103</v>
      </c>
      <c r="O131" s="289"/>
      <c r="P131" s="289"/>
      <c r="Q131" s="289"/>
      <c r="R131" s="289"/>
      <c r="S131" s="289"/>
      <c r="T131" s="289"/>
      <c r="U131" s="289"/>
      <c r="V131" s="289"/>
      <c r="W131" s="289"/>
      <c r="X131" s="289"/>
      <c r="Y131" s="289"/>
      <c r="Z131" s="289"/>
      <c r="AA131" s="289"/>
      <c r="AB131" s="289"/>
      <c r="AC131" s="289"/>
      <c r="AD131" s="289"/>
      <c r="AE131" s="289"/>
      <c r="AF131" s="289"/>
      <c r="AG131" s="289"/>
      <c r="AH131" s="289"/>
      <c r="AI131" s="289"/>
      <c r="AJ131" s="289"/>
      <c r="AK131" s="289"/>
      <c r="AL131" s="289"/>
      <c r="AM131" s="289"/>
      <c r="AN131" s="289"/>
    </row>
    <row r="132" spans="1:40">
      <c r="A132" s="303">
        <v>45078</v>
      </c>
      <c r="B132" s="303" t="s">
        <v>100</v>
      </c>
      <c r="C132" s="151">
        <v>147.0670715498868</v>
      </c>
      <c r="D132" s="150">
        <f t="shared" ca="1" si="16"/>
        <v>-2.0535571963489208E-3</v>
      </c>
      <c r="E132" s="150">
        <f t="shared" si="19"/>
        <v>-5.9852520188138358E-3</v>
      </c>
      <c r="F132" s="150">
        <f t="shared" si="17"/>
        <v>-3.6030199488819026E-3</v>
      </c>
      <c r="G132" s="150">
        <v>3.6996979662096141E-3</v>
      </c>
      <c r="H132" s="512">
        <v>0.1125</v>
      </c>
      <c r="I132" s="154">
        <v>0.1125</v>
      </c>
      <c r="J132" s="302">
        <v>801.81</v>
      </c>
      <c r="K132" s="302">
        <v>804.53</v>
      </c>
      <c r="L132" s="301">
        <v>131.74</v>
      </c>
      <c r="M132" s="300">
        <f t="shared" ref="M132:M154" si="20">L132/L131-1</f>
        <v>2.7401430963618356E-3</v>
      </c>
      <c r="N132" s="150">
        <f t="shared" si="18"/>
        <v>7.5604180274330579E-2</v>
      </c>
      <c r="O132" s="289"/>
      <c r="P132" s="289"/>
      <c r="Q132" s="289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89"/>
      <c r="AC132" s="289"/>
      <c r="AD132" s="289"/>
      <c r="AE132" s="289"/>
      <c r="AF132" s="289"/>
      <c r="AG132" s="289"/>
      <c r="AH132" s="289"/>
      <c r="AI132" s="289"/>
      <c r="AJ132" s="289"/>
      <c r="AK132" s="289"/>
      <c r="AL132" s="289"/>
      <c r="AM132" s="289"/>
      <c r="AN132" s="289"/>
    </row>
    <row r="133" spans="1:40">
      <c r="A133" s="303">
        <v>45170</v>
      </c>
      <c r="B133" s="303" t="s">
        <v>101</v>
      </c>
      <c r="C133" s="151">
        <v>144.23858793007071</v>
      </c>
      <c r="D133" s="150">
        <f t="shared" ca="1" si="16"/>
        <v>3.1319054096861088E-3</v>
      </c>
      <c r="E133" s="150">
        <f t="shared" si="19"/>
        <v>-2.997719723019765E-3</v>
      </c>
      <c r="F133" s="150">
        <f t="shared" si="17"/>
        <v>1.3785861629140861E-2</v>
      </c>
      <c r="G133" s="150">
        <v>8.6512005250354296E-3</v>
      </c>
      <c r="H133" s="512">
        <v>9.5000000000000001E-2</v>
      </c>
      <c r="I133" s="154">
        <v>0.1125</v>
      </c>
      <c r="J133" s="302">
        <v>892.8</v>
      </c>
      <c r="K133" s="302">
        <v>865.77499999999998</v>
      </c>
      <c r="L133" s="301">
        <v>133.24</v>
      </c>
      <c r="M133" s="300">
        <f t="shared" si="20"/>
        <v>1.1386063458326934E-2</v>
      </c>
      <c r="N133" s="150">
        <f t="shared" si="18"/>
        <v>5.1203155818540624E-2</v>
      </c>
      <c r="O133" s="289"/>
      <c r="P133" s="289"/>
      <c r="Q133" s="289"/>
      <c r="R133" s="289"/>
      <c r="S133" s="289"/>
      <c r="T133" s="289"/>
      <c r="U133" s="289"/>
      <c r="V133" s="289"/>
      <c r="W133" s="289"/>
      <c r="X133" s="289"/>
      <c r="Y133" s="289"/>
      <c r="Z133" s="289"/>
      <c r="AA133" s="289"/>
      <c r="AB133" s="289"/>
      <c r="AC133" s="289"/>
      <c r="AD133" s="289"/>
      <c r="AE133" s="289"/>
      <c r="AF133" s="289"/>
      <c r="AG133" s="289"/>
      <c r="AH133" s="289"/>
      <c r="AI133" s="289"/>
      <c r="AJ133" s="289"/>
      <c r="AK133" s="289"/>
      <c r="AL133" s="289"/>
      <c r="AM133" s="289"/>
      <c r="AN133" s="289"/>
    </row>
    <row r="134" spans="1:40">
      <c r="A134" s="306">
        <v>45261</v>
      </c>
      <c r="B134" s="306" t="s">
        <v>102</v>
      </c>
      <c r="C134" s="305">
        <v>156.79445522385697</v>
      </c>
      <c r="D134" s="304">
        <f t="shared" ca="1" si="16"/>
        <v>6.7702483158196269E-3</v>
      </c>
      <c r="E134" s="304">
        <f t="shared" si="19"/>
        <v>6.7702483158196269E-3</v>
      </c>
      <c r="F134" s="304">
        <f t="shared" si="17"/>
        <v>1.7026583369398773E-2</v>
      </c>
      <c r="G134" s="304">
        <v>2.4694400857887544E-3</v>
      </c>
      <c r="H134" s="513">
        <v>8.2500000000000004E-2</v>
      </c>
      <c r="I134" s="517">
        <v>9.8750000000000004E-2</v>
      </c>
      <c r="J134" s="298">
        <v>879</v>
      </c>
      <c r="K134" s="298">
        <v>888.19</v>
      </c>
      <c r="L134" s="297">
        <v>134.09786358499997</v>
      </c>
      <c r="M134" s="296">
        <f t="shared" si="20"/>
        <v>6.4384838261779542E-3</v>
      </c>
      <c r="N134" s="145">
        <f t="shared" si="18"/>
        <v>3.9357181716012768E-2</v>
      </c>
      <c r="O134" s="289"/>
      <c r="P134" s="289"/>
      <c r="Q134" s="289"/>
      <c r="R134" s="289"/>
      <c r="S134" s="289"/>
      <c r="T134" s="289"/>
      <c r="U134" s="289"/>
      <c r="V134" s="289"/>
      <c r="W134" s="289"/>
      <c r="X134" s="289"/>
      <c r="Y134" s="289"/>
      <c r="Z134" s="289"/>
      <c r="AA134" s="289"/>
      <c r="AB134" s="289"/>
      <c r="AC134" s="289"/>
      <c r="AD134" s="289"/>
      <c r="AE134" s="289"/>
      <c r="AF134" s="289"/>
      <c r="AG134" s="289"/>
      <c r="AH134" s="289"/>
      <c r="AI134" s="289"/>
      <c r="AJ134" s="289"/>
      <c r="AK134" s="289"/>
      <c r="AL134" s="289"/>
      <c r="AM134" s="289"/>
      <c r="AN134" s="289"/>
    </row>
    <row r="135" spans="1:40" ht="15.75" customHeight="1">
      <c r="A135" s="303">
        <f t="shared" ref="A135:A158" si="21">EDATE(A134,3)</f>
        <v>45352</v>
      </c>
      <c r="B135" s="303" t="s">
        <v>103</v>
      </c>
      <c r="C135" s="151">
        <v>149.68647987865833</v>
      </c>
      <c r="D135" s="150">
        <f t="shared" ref="D135:D154" ca="1" si="22">AVERAGE(OFFSET($C$1,MATCH(EDATE(A135,0),$A$1:$A$304,0)-1,,IF(MONTH($A135)=3,-1,IF(MONTH($A135)=6,-2,IF(MONTH($A135)=9,-3,-4)))))/AVERAGE(OFFSET($C$1,MATCH(EDATE(A135,-12),$A$1:$A$304,0)-1,,IF(MONTH($A135)=3,-1,IF(MONTH($A135)=6,-2,IF(MONTH($A135)=9,-3,-4)))))-1</f>
        <v>3.4799060857660047E-2</v>
      </c>
      <c r="E135" s="150">
        <f t="shared" si="19"/>
        <v>1.5438078405797473E-2</v>
      </c>
      <c r="F135" s="150">
        <f t="shared" ref="F135:F154" si="23">C135/C131-1</f>
        <v>3.4799060857660047E-2</v>
      </c>
      <c r="G135" s="150">
        <v>1.3412323449109476E-2</v>
      </c>
      <c r="H135" s="512">
        <v>7.2499999999999995E-2</v>
      </c>
      <c r="I135" s="154">
        <v>8.6249999999999993E-2</v>
      </c>
      <c r="J135" s="302">
        <v>980.15</v>
      </c>
      <c r="K135" s="302">
        <v>954.61249999999995</v>
      </c>
      <c r="L135" s="301">
        <v>136.30138018645013</v>
      </c>
      <c r="M135" s="300">
        <f t="shared" si="20"/>
        <v>1.6432152925787813E-2</v>
      </c>
      <c r="N135" s="150">
        <f t="shared" ref="N135:N154" si="24">L135/L131-1</f>
        <v>3.7459127617979426E-2</v>
      </c>
      <c r="O135" s="289"/>
      <c r="P135" s="289"/>
      <c r="Q135" s="289"/>
      <c r="R135" s="289"/>
      <c r="S135" s="289"/>
      <c r="T135" s="289"/>
      <c r="U135" s="289"/>
      <c r="V135" s="289"/>
      <c r="W135" s="289"/>
      <c r="X135" s="289"/>
      <c r="Y135" s="289"/>
      <c r="Z135" s="289"/>
      <c r="AA135" s="289"/>
      <c r="AB135" s="289"/>
      <c r="AC135" s="289"/>
      <c r="AD135" s="289"/>
      <c r="AE135" s="289"/>
      <c r="AF135" s="289"/>
      <c r="AG135" s="289"/>
      <c r="AH135" s="289"/>
      <c r="AI135" s="289"/>
      <c r="AJ135" s="289"/>
      <c r="AK135" s="289"/>
      <c r="AL135" s="289"/>
      <c r="AM135" s="289"/>
      <c r="AN135" s="289"/>
    </row>
    <row r="136" spans="1:40">
      <c r="A136" s="303">
        <f t="shared" si="21"/>
        <v>45444</v>
      </c>
      <c r="B136" s="303" t="s">
        <v>104</v>
      </c>
      <c r="C136" s="151">
        <v>148.79334745633867</v>
      </c>
      <c r="D136" s="150">
        <f t="shared" ca="1" si="22"/>
        <v>2.3173108908340456E-2</v>
      </c>
      <c r="E136" s="150">
        <f t="shared" si="19"/>
        <v>1.9291218429696277E-2</v>
      </c>
      <c r="F136" s="150">
        <f t="shared" si="23"/>
        <v>1.1738017819075797E-2</v>
      </c>
      <c r="G136" s="150">
        <v>-7.1175672184148331E-3</v>
      </c>
      <c r="H136" s="512">
        <v>5.7500000000000002E-2</v>
      </c>
      <c r="I136" s="154">
        <v>7.2499999999999995E-2</v>
      </c>
      <c r="J136" s="302">
        <v>941.05</v>
      </c>
      <c r="K136" s="302">
        <v>950.69</v>
      </c>
      <c r="L136" s="301">
        <v>137.25333756142342</v>
      </c>
      <c r="M136" s="300">
        <f t="shared" si="20"/>
        <v>6.9842093577561215E-3</v>
      </c>
      <c r="N136" s="150">
        <f t="shared" si="24"/>
        <v>4.185014089436323E-2</v>
      </c>
      <c r="O136" s="289"/>
      <c r="P136" s="289"/>
      <c r="Q136" s="289"/>
      <c r="R136" s="289"/>
      <c r="S136" s="289"/>
      <c r="T136" s="289"/>
      <c r="U136" s="289"/>
      <c r="V136" s="289"/>
      <c r="W136" s="289"/>
      <c r="X136" s="289"/>
      <c r="Y136" s="289"/>
      <c r="Z136" s="289"/>
      <c r="AA136" s="289"/>
      <c r="AB136" s="289"/>
      <c r="AC136" s="289"/>
      <c r="AD136" s="289"/>
      <c r="AE136" s="289"/>
      <c r="AF136" s="289"/>
      <c r="AG136" s="289"/>
      <c r="AH136" s="289"/>
      <c r="AI136" s="289"/>
      <c r="AJ136" s="289"/>
      <c r="AK136" s="289"/>
      <c r="AL136" s="289"/>
      <c r="AM136" s="289"/>
      <c r="AN136" s="289"/>
    </row>
    <row r="137" spans="1:40">
      <c r="A137" s="303">
        <f t="shared" si="21"/>
        <v>45536</v>
      </c>
      <c r="B137" s="303" t="s">
        <v>105</v>
      </c>
      <c r="C137" s="151">
        <v>147.68216001802878</v>
      </c>
      <c r="D137" s="150">
        <f t="shared" ca="1" si="22"/>
        <v>2.3405047529252654E-2</v>
      </c>
      <c r="E137" s="150">
        <f t="shared" si="19"/>
        <v>2.1738689133229849E-2</v>
      </c>
      <c r="F137" s="150">
        <f t="shared" si="23"/>
        <v>2.3874138934496303E-2</v>
      </c>
      <c r="G137" s="150">
        <v>1.6448185018265615E-2</v>
      </c>
      <c r="H137" s="512">
        <v>5.5E-2</v>
      </c>
      <c r="I137" s="154">
        <v>6.1249999999999999E-2</v>
      </c>
      <c r="J137" s="302">
        <v>898.7</v>
      </c>
      <c r="K137" s="302">
        <v>920.43000000000006</v>
      </c>
      <c r="L137" s="301">
        <v>138.74205555298181</v>
      </c>
      <c r="M137" s="300">
        <f t="shared" si="20"/>
        <v>1.0846497564346302E-2</v>
      </c>
      <c r="N137" s="150">
        <f t="shared" si="24"/>
        <v>4.129432267323474E-2</v>
      </c>
      <c r="O137" s="289"/>
      <c r="P137" s="289"/>
      <c r="Q137" s="289"/>
      <c r="R137" s="289"/>
      <c r="S137" s="289"/>
      <c r="T137" s="289"/>
      <c r="U137" s="289"/>
      <c r="V137" s="289"/>
      <c r="W137" s="289"/>
      <c r="X137" s="289"/>
      <c r="Y137" s="289"/>
      <c r="Z137" s="289"/>
      <c r="AA137" s="289"/>
      <c r="AB137" s="289"/>
      <c r="AC137" s="289"/>
      <c r="AD137" s="289"/>
      <c r="AE137" s="289"/>
      <c r="AF137" s="289"/>
      <c r="AG137" s="289"/>
      <c r="AH137" s="289"/>
      <c r="AI137" s="289"/>
      <c r="AJ137" s="289"/>
      <c r="AK137" s="289"/>
      <c r="AL137" s="289"/>
      <c r="AM137" s="289"/>
      <c r="AN137" s="289"/>
    </row>
    <row r="138" spans="1:40">
      <c r="A138" s="306">
        <f t="shared" si="21"/>
        <v>45627</v>
      </c>
      <c r="B138" s="306" t="s">
        <v>106</v>
      </c>
      <c r="C138" s="305">
        <v>163.218294627836</v>
      </c>
      <c r="D138" s="304">
        <f t="shared" ca="1" si="22"/>
        <v>2.8051263710577201E-2</v>
      </c>
      <c r="E138" s="304">
        <f t="shared" ref="E138:E154" si="25">AVERAGE(C135:C138)/AVERAGE(C131:C134)-1</f>
        <v>2.8051263710577201E-2</v>
      </c>
      <c r="F138" s="304">
        <f t="shared" si="23"/>
        <v>4.0969812324088029E-2</v>
      </c>
      <c r="G138" s="304">
        <v>9.3838799509737836E-3</v>
      </c>
      <c r="H138" s="513">
        <v>0.05</v>
      </c>
      <c r="I138" s="517">
        <v>5.6250000000000001E-2</v>
      </c>
      <c r="J138" s="298">
        <v>996.49</v>
      </c>
      <c r="K138" s="298">
        <v>978.95499999999993</v>
      </c>
      <c r="L138" s="297">
        <v>140.18021570002563</v>
      </c>
      <c r="M138" s="296">
        <f t="shared" si="20"/>
        <v>1.0365711689305446E-2</v>
      </c>
      <c r="N138" s="145">
        <f t="shared" si="24"/>
        <v>4.5357561652503708E-2</v>
      </c>
      <c r="O138" s="289"/>
      <c r="P138" s="289"/>
      <c r="Q138" s="289"/>
      <c r="R138" s="289"/>
      <c r="S138" s="289"/>
      <c r="T138" s="289"/>
      <c r="U138" s="289"/>
      <c r="V138" s="289"/>
      <c r="W138" s="289"/>
      <c r="X138" s="289"/>
      <c r="Y138" s="289"/>
      <c r="Z138" s="289"/>
      <c r="AA138" s="289"/>
      <c r="AB138" s="289"/>
      <c r="AC138" s="289"/>
      <c r="AD138" s="289"/>
      <c r="AE138" s="289"/>
      <c r="AF138" s="289"/>
      <c r="AG138" s="289"/>
      <c r="AH138" s="289"/>
      <c r="AI138" s="289"/>
      <c r="AJ138" s="289"/>
      <c r="AK138" s="289"/>
      <c r="AL138" s="289"/>
      <c r="AM138" s="289"/>
      <c r="AN138" s="289"/>
    </row>
    <row r="139" spans="1:40">
      <c r="A139" s="303">
        <f t="shared" si="21"/>
        <v>45717</v>
      </c>
      <c r="B139" s="303" t="s">
        <v>107</v>
      </c>
      <c r="C139" s="151">
        <v>154.06816810254523</v>
      </c>
      <c r="D139" s="150">
        <f t="shared" ca="1" si="22"/>
        <v>2.9272438148314261E-2</v>
      </c>
      <c r="E139" s="150">
        <f t="shared" si="25"/>
        <v>2.672421189610974E-2</v>
      </c>
      <c r="F139" s="150">
        <f t="shared" si="23"/>
        <v>2.9272438148314261E-2</v>
      </c>
      <c r="G139" s="150">
        <v>1.0529976277998676E-2</v>
      </c>
      <c r="H139" s="512">
        <v>0.05</v>
      </c>
      <c r="I139" s="154">
        <v>5.1249999999999997E-2</v>
      </c>
      <c r="J139" s="302">
        <v>951.08</v>
      </c>
      <c r="K139" s="302">
        <v>965.95</v>
      </c>
      <c r="L139" s="301">
        <v>142.94879792885379</v>
      </c>
      <c r="M139" s="300">
        <f t="shared" si="20"/>
        <v>1.9750163851600222E-2</v>
      </c>
      <c r="N139" s="150">
        <f t="shared" si="24"/>
        <v>4.8769995823303436E-2</v>
      </c>
      <c r="O139" s="289"/>
      <c r="P139" s="289"/>
      <c r="Q139" s="289"/>
      <c r="R139" s="289"/>
      <c r="S139" s="289"/>
      <c r="T139" s="289"/>
      <c r="U139" s="289"/>
      <c r="V139" s="289"/>
      <c r="W139" s="289"/>
      <c r="X139" s="289"/>
      <c r="Y139" s="289"/>
      <c r="Z139" s="289"/>
      <c r="AA139" s="289"/>
      <c r="AB139" s="289"/>
      <c r="AC139" s="289"/>
      <c r="AD139" s="289"/>
      <c r="AE139" s="289"/>
      <c r="AF139" s="289"/>
      <c r="AG139" s="289"/>
      <c r="AH139" s="289"/>
      <c r="AI139" s="289"/>
      <c r="AJ139" s="289"/>
      <c r="AK139" s="289"/>
      <c r="AL139" s="289"/>
      <c r="AM139" s="289"/>
      <c r="AN139" s="289"/>
    </row>
    <row r="140" spans="1:40">
      <c r="A140" s="303">
        <f t="shared" si="21"/>
        <v>45809</v>
      </c>
      <c r="B140" s="303" t="s">
        <v>108</v>
      </c>
      <c r="C140" s="151">
        <v>154.35009014047435</v>
      </c>
      <c r="D140" s="150">
        <f t="shared" ca="1" si="22"/>
        <v>3.3296826109686206E-2</v>
      </c>
      <c r="E140" s="150">
        <f t="shared" si="25"/>
        <v>3.303655913810033E-2</v>
      </c>
      <c r="F140" s="150">
        <f t="shared" si="23"/>
        <v>3.7345370469376915E-2</v>
      </c>
      <c r="G140" s="150">
        <v>2.9423993287684969E-3</v>
      </c>
      <c r="H140" s="512">
        <v>0.05</v>
      </c>
      <c r="I140" s="154">
        <v>0.05</v>
      </c>
      <c r="J140" s="302">
        <v>931.62</v>
      </c>
      <c r="K140" s="302">
        <v>940.01</v>
      </c>
      <c r="L140" s="301">
        <v>142.91213508297758</v>
      </c>
      <c r="M140" s="300">
        <f t="shared" si="20"/>
        <v>-2.5647537025430545E-4</v>
      </c>
      <c r="N140" s="150">
        <f t="shared" si="24"/>
        <v>4.1228851859589577E-2</v>
      </c>
      <c r="O140" s="289"/>
      <c r="P140" s="289"/>
      <c r="Q140" s="289"/>
      <c r="R140" s="289"/>
      <c r="S140" s="289"/>
      <c r="T140" s="289"/>
      <c r="U140" s="289"/>
      <c r="V140" s="289"/>
      <c r="W140" s="289"/>
      <c r="X140" s="289"/>
      <c r="Y140" s="289"/>
      <c r="Z140" s="289"/>
      <c r="AA140" s="289"/>
      <c r="AB140" s="289"/>
      <c r="AC140" s="289"/>
      <c r="AD140" s="289"/>
      <c r="AE140" s="289"/>
      <c r="AF140" s="289"/>
      <c r="AG140" s="289"/>
      <c r="AH140" s="289"/>
      <c r="AI140" s="289"/>
      <c r="AJ140" s="289"/>
      <c r="AK140" s="289"/>
      <c r="AL140" s="289"/>
      <c r="AM140" s="289"/>
      <c r="AN140" s="289"/>
    </row>
    <row r="141" spans="1:40" s="492" customFormat="1">
      <c r="A141" s="492">
        <f t="shared" si="21"/>
        <v>45901</v>
      </c>
      <c r="B141" s="492" t="s">
        <v>109</v>
      </c>
      <c r="C141" s="558">
        <v>150.19952971372993</v>
      </c>
      <c r="D141" s="219">
        <f t="shared" ca="1" si="22"/>
        <v>2.7917664338956927E-2</v>
      </c>
      <c r="E141" s="219">
        <f t="shared" si="25"/>
        <v>3.1311780875938444E-2</v>
      </c>
      <c r="F141" s="219">
        <f t="shared" si="23"/>
        <v>1.7045861838652865E-2</v>
      </c>
      <c r="G141" s="219">
        <v>-3.320047606121479E-3</v>
      </c>
      <c r="H141" s="559">
        <v>4.7500000000000001E-2</v>
      </c>
      <c r="I141" s="219">
        <v>0.05</v>
      </c>
      <c r="J141" s="560">
        <v>962.5</v>
      </c>
      <c r="K141" s="560">
        <v>967.54</v>
      </c>
      <c r="L141" s="558">
        <v>144.8544530878502</v>
      </c>
      <c r="M141" s="561">
        <f t="shared" si="20"/>
        <v>1.3590994240936016E-2</v>
      </c>
      <c r="N141" s="219">
        <f t="shared" si="24"/>
        <v>4.405583808389113E-2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21"/>
        <v>45992</v>
      </c>
      <c r="B142" s="562" t="s">
        <v>110</v>
      </c>
      <c r="C142" s="563">
        <v>165.74870754093917</v>
      </c>
      <c r="D142" s="564">
        <f t="shared" ca="1" si="22"/>
        <v>2.4592547478091031E-2</v>
      </c>
      <c r="E142" s="564">
        <f t="shared" si="25"/>
        <v>2.4592547478091031E-2</v>
      </c>
      <c r="F142" s="564">
        <f t="shared" si="23"/>
        <v>1.5503243180385651E-2</v>
      </c>
      <c r="G142" s="564">
        <v>5.1710823487085555E-3</v>
      </c>
      <c r="H142" s="565">
        <v>4.4999999999999998E-2</v>
      </c>
      <c r="I142" s="566">
        <v>4.7500000000000001E-2</v>
      </c>
      <c r="J142" s="567">
        <v>901</v>
      </c>
      <c r="K142" s="567">
        <v>921.69</v>
      </c>
      <c r="L142" s="563">
        <v>145.01878003295886</v>
      </c>
      <c r="M142" s="554">
        <f t="shared" si="20"/>
        <v>1.1344279834393234E-3</v>
      </c>
      <c r="N142" s="564">
        <f t="shared" si="24"/>
        <v>3.4516741957990593E-2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s="492" customFormat="1" ht="16" thickTop="1">
      <c r="A143" s="492">
        <f t="shared" si="21"/>
        <v>46082</v>
      </c>
      <c r="B143" s="492" t="s">
        <v>112</v>
      </c>
      <c r="C143" s="558">
        <v>153.33275229494058</v>
      </c>
      <c r="D143" s="219">
        <f t="shared" ca="1" si="22"/>
        <v>-4.773314414403762E-3</v>
      </c>
      <c r="E143" s="219">
        <f t="shared" si="25"/>
        <v>1.60797018460479E-2</v>
      </c>
      <c r="F143" s="219">
        <f t="shared" si="23"/>
        <v>-4.773314414403762E-3</v>
      </c>
      <c r="G143" s="219">
        <v>-2.6435143558710683E-3</v>
      </c>
      <c r="H143" s="559">
        <v>4.4999999999999998E-2</v>
      </c>
      <c r="I143" s="219">
        <v>4.6249999999999999E-2</v>
      </c>
      <c r="J143" s="560">
        <v>926.33</v>
      </c>
      <c r="K143" s="560">
        <v>899.94</v>
      </c>
      <c r="L143" s="558">
        <v>147.00005600081766</v>
      </c>
      <c r="M143" s="561">
        <f t="shared" si="20"/>
        <v>1.3662202698219605E-2</v>
      </c>
      <c r="N143" s="219">
        <f t="shared" si="24"/>
        <v>2.834062357054723E-2</v>
      </c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3"/>
      <c r="AD143" s="313"/>
      <c r="AE143" s="313"/>
      <c r="AF143" s="313"/>
      <c r="AG143" s="313"/>
      <c r="AH143" s="313"/>
      <c r="AI143" s="313"/>
      <c r="AJ143" s="313"/>
      <c r="AK143" s="313"/>
      <c r="AL143" s="313"/>
      <c r="AM143" s="313"/>
      <c r="AN143" s="313"/>
    </row>
    <row r="144" spans="1:40">
      <c r="A144" s="295">
        <f t="shared" si="21"/>
        <v>46174</v>
      </c>
      <c r="B144" s="295" t="s">
        <v>113</v>
      </c>
      <c r="C144" s="293">
        <v>154.88259795145899</v>
      </c>
      <c r="D144" s="140">
        <f t="shared" ca="1" si="22"/>
        <v>-6.5789878256861112E-4</v>
      </c>
      <c r="E144" s="140">
        <f t="shared" si="25"/>
        <v>7.82291009678171E-3</v>
      </c>
      <c r="F144" s="140">
        <f t="shared" si="23"/>
        <v>3.4499999999999531E-3</v>
      </c>
      <c r="G144" s="140">
        <v>6.4500000000000668E-3</v>
      </c>
      <c r="H144" s="519">
        <v>4.4999999999999998E-2</v>
      </c>
      <c r="I144" s="140">
        <v>4.4999999999999998E-2</v>
      </c>
      <c r="J144" s="294">
        <v>915</v>
      </c>
      <c r="K144" s="294">
        <v>907.08500000000004</v>
      </c>
      <c r="L144" s="293">
        <v>148.73864565109949</v>
      </c>
      <c r="M144" s="292">
        <f t="shared" si="20"/>
        <v>1.1827135972466207E-2</v>
      </c>
      <c r="N144" s="140">
        <f t="shared" si="24"/>
        <v>4.0769879791795915E-2</v>
      </c>
      <c r="O144" s="289"/>
      <c r="P144" s="289"/>
      <c r="Q144" s="289"/>
      <c r="R144" s="289"/>
      <c r="S144" s="289"/>
      <c r="T144" s="289"/>
      <c r="U144" s="289"/>
      <c r="V144" s="289"/>
      <c r="W144" s="289"/>
      <c r="X144" s="289"/>
      <c r="Y144" s="289"/>
      <c r="Z144" s="289"/>
      <c r="AA144" s="289"/>
      <c r="AB144" s="289"/>
      <c r="AC144" s="289"/>
      <c r="AD144" s="289"/>
      <c r="AE144" s="289"/>
      <c r="AF144" s="289"/>
      <c r="AG144" s="289"/>
      <c r="AH144" s="289"/>
      <c r="AI144" s="289"/>
      <c r="AJ144" s="289"/>
      <c r="AK144" s="289"/>
      <c r="AL144" s="289"/>
      <c r="AM144" s="289"/>
      <c r="AN144" s="289"/>
    </row>
    <row r="145" spans="1:40">
      <c r="A145" s="295">
        <f t="shared" si="21"/>
        <v>46266</v>
      </c>
      <c r="B145" s="295" t="s">
        <v>114</v>
      </c>
      <c r="C145" s="293">
        <v>153.71419870903122</v>
      </c>
      <c r="D145" s="140">
        <f t="shared" ca="1" si="22"/>
        <v>7.2211786931248856E-3</v>
      </c>
      <c r="E145" s="140">
        <f t="shared" si="25"/>
        <v>9.3950384601391157E-3</v>
      </c>
      <c r="F145" s="140">
        <f t="shared" si="23"/>
        <v>2.3400000000000087E-2</v>
      </c>
      <c r="G145" s="140">
        <v>1.2250000000000094E-2</v>
      </c>
      <c r="H145" s="519">
        <v>4.4999999999999998E-2</v>
      </c>
      <c r="I145" s="140">
        <v>4.4999999999999998E-2</v>
      </c>
      <c r="J145" s="294">
        <v>895</v>
      </c>
      <c r="K145" s="294">
        <v>900</v>
      </c>
      <c r="L145" s="293">
        <v>150.17099882627076</v>
      </c>
      <c r="M145" s="292">
        <f t="shared" si="20"/>
        <v>9.6300001180000816E-3</v>
      </c>
      <c r="N145" s="140">
        <f t="shared" si="24"/>
        <v>3.6702673787986528E-2</v>
      </c>
      <c r="O145" s="289"/>
      <c r="P145" s="289"/>
      <c r="Q145" s="289"/>
      <c r="R145" s="289"/>
      <c r="S145" s="289"/>
      <c r="T145" s="289"/>
      <c r="U145" s="289"/>
      <c r="V145" s="289"/>
      <c r="W145" s="289"/>
      <c r="X145" s="289"/>
      <c r="Y145" s="289"/>
      <c r="Z145" s="289"/>
      <c r="AA145" s="289"/>
      <c r="AB145" s="289"/>
      <c r="AC145" s="289"/>
      <c r="AD145" s="289"/>
      <c r="AE145" s="289"/>
      <c r="AF145" s="289"/>
      <c r="AG145" s="289"/>
      <c r="AH145" s="289"/>
      <c r="AI145" s="289"/>
      <c r="AJ145" s="289"/>
      <c r="AK145" s="289"/>
      <c r="AL145" s="289"/>
      <c r="AM145" s="289"/>
      <c r="AN145" s="289"/>
    </row>
    <row r="146" spans="1:40" ht="16" thickBot="1">
      <c r="A146" s="291">
        <f t="shared" si="21"/>
        <v>46357</v>
      </c>
      <c r="B146" s="291" t="s">
        <v>115</v>
      </c>
      <c r="C146" s="137">
        <v>171.54991230487201</v>
      </c>
      <c r="D146" s="135">
        <f t="shared" ca="1" si="22"/>
        <v>1.4595539364023802E-2</v>
      </c>
      <c r="E146" s="135">
        <f t="shared" si="25"/>
        <v>1.4595539364023802E-2</v>
      </c>
      <c r="F146" s="135">
        <f t="shared" si="23"/>
        <v>3.499999999999992E-2</v>
      </c>
      <c r="G146" s="135">
        <v>1.5500000000000069E-2</v>
      </c>
      <c r="H146" s="520">
        <v>4.4999999999999998E-2</v>
      </c>
      <c r="I146" s="521">
        <v>4.4999999999999998E-2</v>
      </c>
      <c r="J146" s="290">
        <v>880</v>
      </c>
      <c r="K146" s="290">
        <v>887.5</v>
      </c>
      <c r="L146" s="137">
        <v>150.92217645978968</v>
      </c>
      <c r="M146" s="136">
        <f t="shared" si="20"/>
        <v>5.0021484800000238E-3</v>
      </c>
      <c r="N146" s="135">
        <f t="shared" si="24"/>
        <v>4.070780643368499E-2</v>
      </c>
      <c r="O146" s="289"/>
      <c r="P146" s="289"/>
      <c r="Q146" s="289"/>
      <c r="R146" s="289"/>
      <c r="S146" s="289"/>
      <c r="T146" s="289"/>
      <c r="U146" s="289"/>
      <c r="V146" s="289"/>
      <c r="W146" s="289"/>
      <c r="X146" s="289"/>
      <c r="Y146" s="289"/>
      <c r="Z146" s="289"/>
      <c r="AA146" s="289"/>
      <c r="AB146" s="289"/>
      <c r="AC146" s="289"/>
      <c r="AD146" s="289"/>
      <c r="AE146" s="289"/>
      <c r="AF146" s="289"/>
      <c r="AG146" s="289"/>
      <c r="AH146" s="289"/>
      <c r="AI146" s="289"/>
      <c r="AJ146" s="289"/>
      <c r="AK146" s="289"/>
      <c r="AL146" s="289"/>
      <c r="AM146" s="289"/>
      <c r="AN146" s="289"/>
    </row>
    <row r="147" spans="1:40" ht="16" thickTop="1">
      <c r="A147" s="295">
        <f t="shared" si="21"/>
        <v>46447</v>
      </c>
      <c r="B147" s="295" t="s">
        <v>121</v>
      </c>
      <c r="C147" s="293">
        <v>160.46272527665533</v>
      </c>
      <c r="D147" s="140">
        <f t="shared" ca="1" si="22"/>
        <v>4.6500000000000208E-2</v>
      </c>
      <c r="E147" s="140">
        <f t="shared" si="25"/>
        <v>2.7224997446199994E-2</v>
      </c>
      <c r="F147" s="140">
        <f t="shared" si="23"/>
        <v>4.6500000000000208E-2</v>
      </c>
      <c r="G147" s="140">
        <v>4.0000000000000036E-3</v>
      </c>
      <c r="H147" s="519">
        <v>4.4999999999999998E-2</v>
      </c>
      <c r="I147" s="140">
        <v>4.4999999999999998E-2</v>
      </c>
      <c r="J147" s="294">
        <v>870</v>
      </c>
      <c r="K147" s="294">
        <v>872.5</v>
      </c>
      <c r="L147" s="293">
        <v>152.78129830424152</v>
      </c>
      <c r="M147" s="292">
        <f t="shared" si="20"/>
        <v>1.231841395387745E-2</v>
      </c>
      <c r="N147" s="140">
        <f t="shared" si="24"/>
        <v>3.9328163952479622E-2</v>
      </c>
      <c r="O147" s="289"/>
      <c r="P147" s="289"/>
      <c r="Q147" s="289"/>
      <c r="R147" s="289"/>
      <c r="S147" s="289"/>
      <c r="T147" s="289"/>
      <c r="U147" s="289"/>
      <c r="V147" s="289"/>
      <c r="W147" s="289"/>
      <c r="X147" s="289"/>
      <c r="Y147" s="289"/>
      <c r="Z147" s="289"/>
      <c r="AA147" s="289"/>
      <c r="AB147" s="289"/>
      <c r="AC147" s="289"/>
      <c r="AD147" s="289"/>
      <c r="AE147" s="289"/>
      <c r="AF147" s="289"/>
      <c r="AG147" s="289"/>
      <c r="AH147" s="289"/>
      <c r="AI147" s="289"/>
      <c r="AJ147" s="289"/>
      <c r="AK147" s="289"/>
      <c r="AL147" s="289"/>
      <c r="AM147" s="289"/>
      <c r="AN147" s="289"/>
    </row>
    <row r="148" spans="1:40">
      <c r="A148" s="295">
        <f t="shared" si="21"/>
        <v>46539</v>
      </c>
      <c r="B148" s="295" t="s">
        <v>122</v>
      </c>
      <c r="C148" s="293">
        <v>160.2260475807843</v>
      </c>
      <c r="D148" s="140">
        <f t="shared" ca="1" si="22"/>
        <v>4.0469829296523763E-2</v>
      </c>
      <c r="E148" s="140">
        <f t="shared" si="25"/>
        <v>3.4909592303375092E-2</v>
      </c>
      <c r="F148" s="140">
        <f t="shared" si="23"/>
        <v>3.4499999999999753E-2</v>
      </c>
      <c r="G148" s="140">
        <v>2.8999999999999027E-3</v>
      </c>
      <c r="H148" s="519">
        <v>4.4999999999999998E-2</v>
      </c>
      <c r="I148" s="140">
        <v>4.4999999999999998E-2</v>
      </c>
      <c r="J148" s="294">
        <v>870</v>
      </c>
      <c r="K148" s="294">
        <v>870</v>
      </c>
      <c r="L148" s="293">
        <v>153.12164738307828</v>
      </c>
      <c r="M148" s="292">
        <f t="shared" si="20"/>
        <v>2.2276880915033104E-3</v>
      </c>
      <c r="N148" s="140">
        <f t="shared" si="24"/>
        <v>2.9467807191549511E-2</v>
      </c>
      <c r="O148" s="289"/>
      <c r="P148" s="289"/>
      <c r="Q148" s="289"/>
      <c r="R148" s="289"/>
      <c r="S148" s="289"/>
      <c r="T148" s="289"/>
      <c r="U148" s="289"/>
      <c r="V148" s="289"/>
      <c r="W148" s="289"/>
      <c r="X148" s="289"/>
      <c r="Y148" s="289"/>
      <c r="Z148" s="289"/>
      <c r="AA148" s="289"/>
      <c r="AB148" s="289"/>
      <c r="AC148" s="289"/>
      <c r="AD148" s="289"/>
      <c r="AE148" s="289"/>
      <c r="AF148" s="289"/>
      <c r="AG148" s="289"/>
      <c r="AH148" s="289"/>
      <c r="AI148" s="289"/>
      <c r="AJ148" s="289"/>
      <c r="AK148" s="289"/>
      <c r="AL148" s="289"/>
      <c r="AM148" s="289"/>
      <c r="AN148" s="289"/>
    </row>
    <row r="149" spans="1:40">
      <c r="A149" s="295">
        <f t="shared" si="21"/>
        <v>46631</v>
      </c>
      <c r="B149" s="295" t="s">
        <v>123</v>
      </c>
      <c r="C149" s="293">
        <v>157.9413391735296</v>
      </c>
      <c r="D149" s="140">
        <f t="shared" ca="1" si="22"/>
        <v>3.6153918088383197E-2</v>
      </c>
      <c r="E149" s="140">
        <f t="shared" si="25"/>
        <v>3.5849207148059614E-2</v>
      </c>
      <c r="F149" s="140">
        <f t="shared" si="23"/>
        <v>2.750000000000008E-2</v>
      </c>
      <c r="G149" s="140">
        <v>5.8000000000000274E-3</v>
      </c>
      <c r="H149" s="519">
        <v>4.4999999999999998E-2</v>
      </c>
      <c r="I149" s="140">
        <v>4.4999999999999998E-2</v>
      </c>
      <c r="J149" s="294">
        <v>870</v>
      </c>
      <c r="K149" s="294">
        <v>870</v>
      </c>
      <c r="L149" s="293">
        <v>154.68499548171633</v>
      </c>
      <c r="M149" s="292">
        <f t="shared" si="20"/>
        <v>1.0209843776868954E-2</v>
      </c>
      <c r="N149" s="140">
        <f t="shared" si="24"/>
        <v>3.0059043961395693E-2</v>
      </c>
      <c r="O149" s="289"/>
      <c r="P149" s="289"/>
      <c r="Q149" s="289"/>
      <c r="R149" s="289"/>
      <c r="S149" s="289"/>
      <c r="T149" s="289"/>
      <c r="U149" s="289"/>
      <c r="V149" s="289"/>
      <c r="W149" s="289"/>
      <c r="X149" s="289"/>
      <c r="Y149" s="289"/>
      <c r="Z149" s="289"/>
      <c r="AA149" s="289"/>
      <c r="AB149" s="289"/>
      <c r="AC149" s="289"/>
      <c r="AD149" s="289"/>
      <c r="AE149" s="289"/>
      <c r="AF149" s="289"/>
      <c r="AG149" s="289"/>
      <c r="AH149" s="289"/>
      <c r="AI149" s="289"/>
      <c r="AJ149" s="289"/>
      <c r="AK149" s="289"/>
      <c r="AL149" s="289"/>
      <c r="AM149" s="289"/>
      <c r="AN149" s="289"/>
    </row>
    <row r="150" spans="1:40" ht="16" thickBot="1">
      <c r="A150" s="291">
        <f t="shared" si="21"/>
        <v>46722</v>
      </c>
      <c r="B150" s="291" t="s">
        <v>124</v>
      </c>
      <c r="C150" s="137">
        <v>174.72358568251212</v>
      </c>
      <c r="D150" s="135">
        <f t="shared" ca="1" si="22"/>
        <v>3.1373134676914383E-2</v>
      </c>
      <c r="E150" s="135">
        <f t="shared" si="25"/>
        <v>3.1373134676914383E-2</v>
      </c>
      <c r="F150" s="135">
        <f t="shared" si="23"/>
        <v>1.8499999999999961E-2</v>
      </c>
      <c r="G150" s="135">
        <v>5.8000000000000274E-3</v>
      </c>
      <c r="H150" s="520">
        <v>4.4999999999999998E-2</v>
      </c>
      <c r="I150" s="521">
        <v>4.4999999999999998E-2</v>
      </c>
      <c r="J150" s="290">
        <v>870</v>
      </c>
      <c r="K150" s="290">
        <v>870</v>
      </c>
      <c r="L150" s="137">
        <v>155.38124637779953</v>
      </c>
      <c r="M150" s="136">
        <f t="shared" si="20"/>
        <v>4.5010887702130464E-3</v>
      </c>
      <c r="N150" s="135">
        <f t="shared" si="24"/>
        <v>2.9545491740227359E-2</v>
      </c>
      <c r="O150" s="289"/>
      <c r="P150" s="289"/>
      <c r="Q150" s="289"/>
      <c r="R150" s="289"/>
      <c r="S150" s="289"/>
      <c r="T150" s="289"/>
      <c r="U150" s="289"/>
      <c r="V150" s="289"/>
      <c r="W150" s="289"/>
      <c r="X150" s="289"/>
      <c r="Y150" s="289"/>
      <c r="Z150" s="289"/>
      <c r="AA150" s="289"/>
      <c r="AB150" s="289"/>
      <c r="AC150" s="289"/>
      <c r="AD150" s="289"/>
      <c r="AE150" s="289"/>
      <c r="AF150" s="289"/>
      <c r="AG150" s="289"/>
      <c r="AH150" s="289"/>
      <c r="AI150" s="289"/>
      <c r="AJ150" s="289"/>
      <c r="AK150" s="289"/>
      <c r="AL150" s="289"/>
      <c r="AM150" s="289"/>
      <c r="AN150" s="289"/>
    </row>
    <row r="151" spans="1:40" ht="16" thickTop="1">
      <c r="A151" s="295">
        <f t="shared" si="21"/>
        <v>46813</v>
      </c>
      <c r="B151" s="295" t="s">
        <v>125</v>
      </c>
      <c r="C151" s="293">
        <v>163.74448780842579</v>
      </c>
      <c r="D151" s="140">
        <f t="shared" ca="1" si="22"/>
        <v>2.0451868345825019E-2</v>
      </c>
      <c r="E151" s="140">
        <f t="shared" si="25"/>
        <v>2.5016843565840663E-2</v>
      </c>
      <c r="F151" s="140">
        <f t="shared" si="23"/>
        <v>2.0451868345825019E-2</v>
      </c>
      <c r="G151" s="140">
        <v>5.8000000000000274E-3</v>
      </c>
      <c r="H151" s="519">
        <v>4.4999999999999998E-2</v>
      </c>
      <c r="I151" s="140">
        <v>4.4999999999999998E-2</v>
      </c>
      <c r="J151" s="294">
        <v>870</v>
      </c>
      <c r="K151" s="294">
        <v>870</v>
      </c>
      <c r="L151" s="293">
        <v>157.36473725336882</v>
      </c>
      <c r="M151" s="292">
        <f t="shared" si="20"/>
        <v>1.2765317062437331E-2</v>
      </c>
      <c r="N151" s="140">
        <f t="shared" si="24"/>
        <v>3.0000000000000249E-2</v>
      </c>
      <c r="O151" s="289"/>
      <c r="P151" s="289"/>
      <c r="Q151" s="289"/>
      <c r="R151" s="289"/>
      <c r="S151" s="289"/>
      <c r="T151" s="289"/>
      <c r="U151" s="289"/>
      <c r="V151" s="289"/>
      <c r="W151" s="289"/>
      <c r="X151" s="289"/>
      <c r="Y151" s="289"/>
      <c r="Z151" s="289"/>
      <c r="AA151" s="289"/>
      <c r="AB151" s="289"/>
      <c r="AC151" s="289"/>
      <c r="AD151" s="289"/>
      <c r="AE151" s="289"/>
      <c r="AF151" s="289"/>
      <c r="AG151" s="289"/>
      <c r="AH151" s="289"/>
      <c r="AI151" s="289"/>
      <c r="AJ151" s="289"/>
      <c r="AK151" s="289"/>
      <c r="AL151" s="289"/>
      <c r="AM151" s="289"/>
      <c r="AN151" s="289"/>
    </row>
    <row r="152" spans="1:40">
      <c r="A152" s="295">
        <f t="shared" si="21"/>
        <v>46905</v>
      </c>
      <c r="B152" s="295" t="s">
        <v>126</v>
      </c>
      <c r="C152" s="293">
        <v>163.9757571395204</v>
      </c>
      <c r="D152" s="140">
        <f t="shared" ca="1" si="22"/>
        <v>2.1926156091633286E-2</v>
      </c>
      <c r="E152" s="140">
        <f t="shared" si="25"/>
        <v>2.2342629459518815E-2</v>
      </c>
      <c r="F152" s="140">
        <f t="shared" si="23"/>
        <v>2.3402621579650118E-2</v>
      </c>
      <c r="G152" s="140">
        <v>5.8000000000000274E-3</v>
      </c>
      <c r="H152" s="519">
        <v>4.4999999999999998E-2</v>
      </c>
      <c r="I152" s="140">
        <v>4.4999999999999998E-2</v>
      </c>
      <c r="J152" s="294">
        <v>870</v>
      </c>
      <c r="K152" s="294">
        <v>870</v>
      </c>
      <c r="L152" s="293">
        <v>157.71529680457064</v>
      </c>
      <c r="M152" s="292">
        <f t="shared" si="20"/>
        <v>2.2276880915030883E-3</v>
      </c>
      <c r="N152" s="140">
        <f t="shared" si="24"/>
        <v>3.0000000000000027E-2</v>
      </c>
      <c r="O152" s="289"/>
      <c r="P152" s="289"/>
      <c r="Q152" s="289"/>
      <c r="R152" s="289"/>
      <c r="S152" s="289"/>
      <c r="T152" s="289"/>
      <c r="U152" s="289"/>
      <c r="V152" s="289"/>
      <c r="W152" s="289"/>
      <c r="X152" s="289"/>
      <c r="Y152" s="289"/>
      <c r="Z152" s="289"/>
      <c r="AA152" s="289"/>
      <c r="AB152" s="289"/>
      <c r="AC152" s="289"/>
      <c r="AD152" s="289"/>
      <c r="AE152" s="289"/>
      <c r="AF152" s="289"/>
      <c r="AG152" s="289"/>
      <c r="AH152" s="289"/>
      <c r="AI152" s="289"/>
      <c r="AJ152" s="289"/>
      <c r="AK152" s="289"/>
      <c r="AL152" s="289"/>
      <c r="AM152" s="289"/>
      <c r="AN152" s="289"/>
    </row>
    <row r="153" spans="1:40">
      <c r="A153" s="295">
        <f t="shared" si="21"/>
        <v>46997</v>
      </c>
      <c r="B153" s="295" t="s">
        <v>127</v>
      </c>
      <c r="C153" s="293">
        <v>161.63758056599085</v>
      </c>
      <c r="D153" s="140">
        <f t="shared" ca="1" si="22"/>
        <v>2.2413369349970402E-2</v>
      </c>
      <c r="E153" s="140">
        <f t="shared" si="25"/>
        <v>2.1380827371324074E-2</v>
      </c>
      <c r="F153" s="140">
        <f t="shared" si="23"/>
        <v>2.3402621579649896E-2</v>
      </c>
      <c r="G153" s="140">
        <v>5.8000000000000274E-3</v>
      </c>
      <c r="H153" s="519">
        <v>4.4999999999999998E-2</v>
      </c>
      <c r="I153" s="140">
        <v>4.4999999999999998E-2</v>
      </c>
      <c r="J153" s="294">
        <v>870</v>
      </c>
      <c r="K153" s="294">
        <v>870</v>
      </c>
      <c r="L153" s="293">
        <v>159.32554534616779</v>
      </c>
      <c r="M153" s="292">
        <f t="shared" si="20"/>
        <v>1.0209843776868732E-2</v>
      </c>
      <c r="N153" s="140">
        <f t="shared" si="24"/>
        <v>2.9999999999999805E-2</v>
      </c>
      <c r="O153" s="289"/>
      <c r="P153" s="289"/>
      <c r="Q153" s="289"/>
      <c r="R153" s="289"/>
      <c r="S153" s="289"/>
      <c r="T153" s="289"/>
      <c r="U153" s="289"/>
      <c r="V153" s="289"/>
      <c r="W153" s="289"/>
      <c r="X153" s="289"/>
      <c r="Y153" s="289"/>
      <c r="Z153" s="289"/>
      <c r="AA153" s="289"/>
      <c r="AB153" s="289"/>
      <c r="AC153" s="289"/>
      <c r="AD153" s="289"/>
      <c r="AE153" s="289"/>
      <c r="AF153" s="289"/>
      <c r="AG153" s="289"/>
      <c r="AH153" s="289"/>
      <c r="AI153" s="289"/>
      <c r="AJ153" s="289"/>
      <c r="AK153" s="289"/>
      <c r="AL153" s="289"/>
      <c r="AM153" s="289"/>
      <c r="AN153" s="289"/>
    </row>
    <row r="154" spans="1:40" ht="16" thickBot="1">
      <c r="A154" s="291">
        <f t="shared" si="21"/>
        <v>47088</v>
      </c>
      <c r="B154" s="291" t="s">
        <v>128</v>
      </c>
      <c r="C154" s="137">
        <v>178.81257563927943</v>
      </c>
      <c r="D154" s="135">
        <f t="shared" ca="1" si="22"/>
        <v>2.2677920843776844E-2</v>
      </c>
      <c r="E154" s="135">
        <f t="shared" si="25"/>
        <v>2.2677920843776844E-2</v>
      </c>
      <c r="F154" s="135">
        <f t="shared" si="23"/>
        <v>2.3402621579649452E-2</v>
      </c>
      <c r="G154" s="135">
        <v>5.8000000000000274E-3</v>
      </c>
      <c r="H154" s="520">
        <v>4.4999999999999998E-2</v>
      </c>
      <c r="I154" s="521">
        <v>4.4999999999999998E-2</v>
      </c>
      <c r="J154" s="290">
        <v>870</v>
      </c>
      <c r="K154" s="290">
        <v>870</v>
      </c>
      <c r="L154" s="137">
        <v>160.04268376913345</v>
      </c>
      <c r="M154" s="136">
        <f t="shared" si="20"/>
        <v>4.5010887702128244E-3</v>
      </c>
      <c r="N154" s="135">
        <f t="shared" si="24"/>
        <v>2.9999999999999583E-2</v>
      </c>
      <c r="O154" s="289"/>
      <c r="P154" s="289"/>
      <c r="Q154" s="289"/>
      <c r="R154" s="289"/>
      <c r="S154" s="289"/>
      <c r="T154" s="289"/>
      <c r="U154" s="289"/>
      <c r="V154" s="289"/>
      <c r="W154" s="289"/>
      <c r="X154" s="289"/>
      <c r="Y154" s="289"/>
      <c r="Z154" s="289"/>
      <c r="AA154" s="289"/>
      <c r="AB154" s="289"/>
      <c r="AC154" s="289"/>
      <c r="AD154" s="289"/>
      <c r="AE154" s="289"/>
      <c r="AF154" s="289"/>
      <c r="AG154" s="289"/>
      <c r="AH154" s="289"/>
      <c r="AI154" s="289"/>
      <c r="AJ154" s="289"/>
      <c r="AK154" s="289"/>
      <c r="AL154" s="289"/>
      <c r="AM154" s="289"/>
      <c r="AN154" s="289"/>
    </row>
    <row r="155" spans="1:40" ht="16" thickTop="1">
      <c r="A155" s="295">
        <f t="shared" si="21"/>
        <v>47178</v>
      </c>
      <c r="B155" s="295" t="s">
        <v>271</v>
      </c>
      <c r="C155" s="293">
        <v>167.5765380923599</v>
      </c>
      <c r="D155" s="140">
        <f t="shared" ref="D155:D158" ca="1" si="26">AVERAGE(OFFSET($C$1,MATCH(EDATE(A155,0),$A$1:$A$304,0)-1,,IF(MONTH($A155)=3,-1,IF(MONTH($A155)=6,-2,IF(MONTH($A155)=9,-3,-4)))))/AVERAGE(OFFSET($C$1,MATCH(EDATE(A155,-12),$A$1:$A$304,0)-1,,IF(MONTH($A155)=3,-1,IF(MONTH($A155)=6,-2,IF(MONTH($A155)=9,-3,-4)))))-1</f>
        <v>2.3402621579649452E-2</v>
      </c>
      <c r="E155" s="140">
        <f t="shared" ref="E155:E158" si="27">AVERAGE(C152:C155)/AVERAGE(C148:C151)-1</f>
        <v>2.3402621579649674E-2</v>
      </c>
      <c r="F155" s="140">
        <f t="shared" ref="F155:F158" si="28">C155/C151-1</f>
        <v>2.3402621579649452E-2</v>
      </c>
      <c r="G155" s="140">
        <v>5.8000000000000274E-3</v>
      </c>
      <c r="H155" s="519">
        <v>4.4999999999999998E-2</v>
      </c>
      <c r="I155" s="140">
        <v>4.4999999999999998E-2</v>
      </c>
      <c r="J155" s="294">
        <v>870</v>
      </c>
      <c r="K155" s="294">
        <v>870</v>
      </c>
      <c r="L155" s="293">
        <v>162.08567937096987</v>
      </c>
      <c r="M155" s="292">
        <f t="shared" ref="M155:M158" si="29">L155/L154-1</f>
        <v>1.2765317062437553E-2</v>
      </c>
      <c r="N155" s="140">
        <f t="shared" ref="N155:N158" si="30">L155/L151-1</f>
        <v>3.0000000000000027E-2</v>
      </c>
    </row>
    <row r="156" spans="1:40">
      <c r="A156" s="295">
        <f t="shared" si="21"/>
        <v>47270</v>
      </c>
      <c r="B156" s="295" t="s">
        <v>272</v>
      </c>
      <c r="C156" s="293">
        <v>167.8132197320931</v>
      </c>
      <c r="D156" s="140">
        <f t="shared" ca="1" si="26"/>
        <v>2.3402621579649452E-2</v>
      </c>
      <c r="E156" s="140">
        <f t="shared" si="27"/>
        <v>2.3402621579649674E-2</v>
      </c>
      <c r="F156" s="140">
        <f t="shared" si="28"/>
        <v>2.3402621579649452E-2</v>
      </c>
      <c r="G156" s="140">
        <v>5.8000000000000274E-3</v>
      </c>
      <c r="H156" s="519">
        <v>4.4999999999999998E-2</v>
      </c>
      <c r="I156" s="140">
        <v>4.4999999999999998E-2</v>
      </c>
      <c r="J156" s="294">
        <v>870</v>
      </c>
      <c r="K156" s="294">
        <v>870</v>
      </c>
      <c r="L156" s="293">
        <v>162.44675570870777</v>
      </c>
      <c r="M156" s="292">
        <f t="shared" si="29"/>
        <v>2.2276880915030883E-3</v>
      </c>
      <c r="N156" s="140">
        <f t="shared" si="30"/>
        <v>3.0000000000000027E-2</v>
      </c>
    </row>
    <row r="157" spans="1:40">
      <c r="A157" s="295">
        <f t="shared" si="21"/>
        <v>47362</v>
      </c>
      <c r="B157" s="295" t="s">
        <v>273</v>
      </c>
      <c r="C157" s="293">
        <v>165.42032369702684</v>
      </c>
      <c r="D157" s="140">
        <f t="shared" ca="1" si="26"/>
        <v>2.3402621579649452E-2</v>
      </c>
      <c r="E157" s="140">
        <f t="shared" si="27"/>
        <v>2.3402621579649452E-2</v>
      </c>
      <c r="F157" s="140">
        <f t="shared" si="28"/>
        <v>2.3402621579649452E-2</v>
      </c>
      <c r="G157" s="140">
        <v>5.8000000000000274E-3</v>
      </c>
      <c r="H157" s="519">
        <v>4.4999999999999998E-2</v>
      </c>
      <c r="I157" s="140">
        <v>4.4999999999999998E-2</v>
      </c>
      <c r="J157" s="294">
        <v>870</v>
      </c>
      <c r="K157" s="294">
        <v>870</v>
      </c>
      <c r="L157" s="293">
        <v>164.10531170655281</v>
      </c>
      <c r="M157" s="292">
        <f t="shared" si="29"/>
        <v>1.020984377686851E-2</v>
      </c>
      <c r="N157" s="140">
        <f t="shared" si="30"/>
        <v>3.0000000000000027E-2</v>
      </c>
    </row>
    <row r="158" spans="1:40" ht="16" thickBot="1">
      <c r="A158" s="291">
        <f t="shared" si="21"/>
        <v>47453</v>
      </c>
      <c r="B158" s="291" t="s">
        <v>274</v>
      </c>
      <c r="C158" s="137">
        <v>182.99725868064795</v>
      </c>
      <c r="D158" s="135">
        <f t="shared" ca="1" si="26"/>
        <v>2.3402621579649452E-2</v>
      </c>
      <c r="E158" s="135">
        <f t="shared" si="27"/>
        <v>2.3402621579649452E-2</v>
      </c>
      <c r="F158" s="135">
        <f t="shared" si="28"/>
        <v>2.3402621579649452E-2</v>
      </c>
      <c r="G158" s="135">
        <v>5.8000000000000274E-3</v>
      </c>
      <c r="H158" s="520">
        <v>4.4999999999999998E-2</v>
      </c>
      <c r="I158" s="521">
        <v>4.4999999999999998E-2</v>
      </c>
      <c r="J158" s="290">
        <v>870</v>
      </c>
      <c r="K158" s="290">
        <v>870</v>
      </c>
      <c r="L158" s="137">
        <v>164.84396428220745</v>
      </c>
      <c r="M158" s="136">
        <f t="shared" si="29"/>
        <v>4.5010887702128244E-3</v>
      </c>
      <c r="N158" s="135">
        <f t="shared" si="30"/>
        <v>3.0000000000000027E-2</v>
      </c>
    </row>
    <row r="159" spans="1:40" ht="16" thickTop="1">
      <c r="C159" s="284"/>
      <c r="E159" s="287"/>
      <c r="G159" s="287"/>
      <c r="H159" s="286"/>
      <c r="I159" s="285"/>
      <c r="J159" s="284"/>
      <c r="K159" s="284"/>
      <c r="L159" s="284"/>
    </row>
    <row r="160" spans="1:40">
      <c r="A160" s="288" t="s">
        <v>88</v>
      </c>
      <c r="C160" s="284"/>
      <c r="E160" s="287"/>
      <c r="G160" s="287"/>
      <c r="H160" s="286"/>
      <c r="I160" s="285"/>
      <c r="J160" s="284"/>
      <c r="K160" s="284"/>
      <c r="L160" s="284"/>
    </row>
    <row r="161" spans="1:12">
      <c r="A161" s="288" t="s">
        <v>208</v>
      </c>
      <c r="C161" s="284"/>
      <c r="E161" s="287"/>
      <c r="G161" s="287"/>
      <c r="H161" s="286"/>
      <c r="I161" s="285"/>
      <c r="J161" s="284"/>
      <c r="K161" s="284"/>
      <c r="L161" s="284"/>
    </row>
    <row r="162" spans="1:12">
      <c r="C162" s="284"/>
      <c r="E162" s="287"/>
      <c r="G162" s="287"/>
      <c r="H162" s="286"/>
      <c r="I162" s="285"/>
      <c r="J162" s="284"/>
      <c r="K162" s="284"/>
      <c r="L162" s="284"/>
    </row>
    <row r="163" spans="1:12">
      <c r="C163" s="284"/>
      <c r="E163" s="287"/>
      <c r="G163" s="287"/>
      <c r="H163" s="286"/>
      <c r="I163" s="285"/>
      <c r="J163" s="284"/>
      <c r="K163" s="284"/>
      <c r="L163" s="284"/>
    </row>
    <row r="164" spans="1:12">
      <c r="C164" s="284"/>
      <c r="E164" s="287"/>
      <c r="G164" s="287"/>
      <c r="H164" s="286"/>
      <c r="I164" s="285"/>
      <c r="J164" s="284"/>
      <c r="K164" s="284"/>
      <c r="L164" s="284"/>
    </row>
    <row r="165" spans="1:12">
      <c r="C165" s="284"/>
      <c r="E165" s="287"/>
      <c r="G165" s="287"/>
      <c r="H165" s="286"/>
      <c r="I165" s="285"/>
      <c r="J165" s="284"/>
      <c r="K165" s="284"/>
      <c r="L165" s="284"/>
    </row>
    <row r="166" spans="1:12">
      <c r="C166" s="284"/>
      <c r="E166" s="287"/>
      <c r="G166" s="287"/>
      <c r="H166" s="286"/>
      <c r="I166" s="285"/>
      <c r="J166" s="284"/>
      <c r="K166" s="284"/>
      <c r="L166" s="284"/>
    </row>
    <row r="167" spans="1:12">
      <c r="C167" s="284"/>
      <c r="E167" s="287"/>
      <c r="G167" s="287"/>
      <c r="H167" s="286"/>
      <c r="I167" s="285"/>
      <c r="J167" s="284"/>
      <c r="K167" s="284"/>
      <c r="L167" s="284"/>
    </row>
    <row r="168" spans="1:12">
      <c r="C168" s="284"/>
      <c r="E168" s="287"/>
      <c r="G168" s="287"/>
      <c r="H168" s="286"/>
      <c r="I168" s="285"/>
      <c r="J168" s="284"/>
      <c r="K168" s="284"/>
      <c r="L168" s="284"/>
    </row>
    <row r="169" spans="1:12">
      <c r="C169" s="284"/>
      <c r="E169" s="287"/>
      <c r="G169" s="287"/>
      <c r="H169" s="286"/>
      <c r="I169" s="285"/>
      <c r="J169" s="284"/>
      <c r="K169" s="284"/>
      <c r="L169" s="284"/>
    </row>
    <row r="170" spans="1:12">
      <c r="C170" s="284"/>
      <c r="E170" s="287"/>
      <c r="G170" s="287"/>
      <c r="H170" s="286"/>
      <c r="I170" s="285"/>
      <c r="J170" s="284"/>
      <c r="K170" s="284"/>
      <c r="L170" s="284"/>
    </row>
    <row r="171" spans="1:12">
      <c r="C171" s="284"/>
      <c r="E171" s="287"/>
      <c r="G171" s="287"/>
      <c r="H171" s="286"/>
      <c r="I171" s="285"/>
      <c r="J171" s="284"/>
      <c r="K171" s="284"/>
      <c r="L171" s="284"/>
    </row>
    <row r="172" spans="1:12">
      <c r="C172" s="284"/>
      <c r="E172" s="287"/>
      <c r="G172" s="287"/>
      <c r="H172" s="286"/>
      <c r="I172" s="285"/>
      <c r="J172" s="284"/>
      <c r="K172" s="284"/>
      <c r="L172" s="284"/>
    </row>
    <row r="173" spans="1:12">
      <c r="C173" s="284"/>
      <c r="E173" s="287"/>
      <c r="G173" s="287"/>
      <c r="H173" s="286"/>
      <c r="I173" s="285"/>
      <c r="J173" s="284"/>
      <c r="K173" s="284"/>
      <c r="L173" s="284"/>
    </row>
    <row r="174" spans="1:12">
      <c r="C174" s="284"/>
      <c r="E174" s="287"/>
      <c r="G174" s="287"/>
      <c r="H174" s="286"/>
      <c r="I174" s="285"/>
      <c r="J174" s="284"/>
      <c r="K174" s="284"/>
      <c r="L174" s="284"/>
    </row>
    <row r="175" spans="1:12">
      <c r="C175" s="284"/>
      <c r="E175" s="287"/>
      <c r="G175" s="287"/>
      <c r="H175" s="286"/>
      <c r="I175" s="285"/>
      <c r="J175" s="284"/>
      <c r="K175" s="284"/>
      <c r="L175" s="284"/>
    </row>
    <row r="176" spans="1:12">
      <c r="C176" s="284"/>
      <c r="E176" s="287"/>
      <c r="G176" s="287"/>
      <c r="H176" s="286"/>
      <c r="I176" s="285"/>
      <c r="J176" s="284"/>
      <c r="K176" s="284"/>
      <c r="L176" s="284"/>
    </row>
    <row r="177" spans="5:9" s="284" customFormat="1">
      <c r="E177" s="287"/>
      <c r="G177" s="287"/>
      <c r="H177" s="286"/>
      <c r="I177" s="285"/>
    </row>
    <row r="178" spans="5:9" s="284" customFormat="1">
      <c r="E178" s="287"/>
      <c r="G178" s="287"/>
      <c r="H178" s="286"/>
      <c r="I178" s="285"/>
    </row>
    <row r="179" spans="5:9" s="284" customFormat="1">
      <c r="E179" s="287"/>
      <c r="G179" s="287"/>
      <c r="H179" s="286"/>
      <c r="I179" s="285"/>
    </row>
    <row r="180" spans="5:9" s="284" customFormat="1">
      <c r="E180" s="287"/>
      <c r="G180" s="287"/>
      <c r="H180" s="286"/>
      <c r="I180" s="285"/>
    </row>
    <row r="181" spans="5:9" s="284" customFormat="1">
      <c r="E181" s="287"/>
      <c r="G181" s="287"/>
      <c r="H181" s="286"/>
      <c r="I181" s="285"/>
    </row>
    <row r="182" spans="5:9" s="284" customFormat="1">
      <c r="E182" s="287"/>
      <c r="G182" s="287"/>
      <c r="H182" s="286"/>
      <c r="I182" s="285"/>
    </row>
    <row r="183" spans="5:9" s="284" customFormat="1">
      <c r="E183" s="287"/>
      <c r="G183" s="287"/>
      <c r="H183" s="286"/>
      <c r="I183" s="285"/>
    </row>
    <row r="184" spans="5:9" s="284" customFormat="1">
      <c r="E184" s="287"/>
      <c r="G184" s="287"/>
      <c r="H184" s="286"/>
      <c r="I184" s="285"/>
    </row>
    <row r="185" spans="5:9" s="284" customFormat="1">
      <c r="E185" s="287"/>
      <c r="G185" s="287"/>
      <c r="H185" s="286"/>
      <c r="I185" s="285"/>
    </row>
    <row r="186" spans="5:9" s="284" customFormat="1">
      <c r="E186" s="287"/>
      <c r="G186" s="287"/>
      <c r="H186" s="286"/>
      <c r="I186" s="285"/>
    </row>
  </sheetData>
  <mergeCells count="4">
    <mergeCell ref="L1:N1"/>
    <mergeCell ref="C1:G1"/>
    <mergeCell ref="H1:I1"/>
    <mergeCell ref="J1:K1"/>
  </mergeCells>
  <phoneticPr fontId="117" type="noConversion"/>
  <conditionalFormatting sqref="O3:AN6 O112:AN115 O122:AN122 O124:AN125 O130:AN130 O134:AN134 O137:AN154 O12:AN12 O14:AN110 V13:AN13 O13:T13 O7:R11 V7:AN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1:AN1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U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BC6D-2334-4D90-B1B9-C1B13EAC3EC6}">
  <sheetPr codeName="Sheet7"/>
  <dimension ref="A1:AD9"/>
  <sheetViews>
    <sheetView showGridLines="0" zoomScale="130" zoomScaleNormal="130" workbookViewId="0">
      <pane xSplit="3" ySplit="2" topLeftCell="W3" activePane="bottomRight" state="frozen"/>
      <selection activeCell="L23" sqref="L23"/>
      <selection pane="topRight" activeCell="L23" sqref="L23"/>
      <selection pane="bottomLeft" activeCell="L23" sqref="L23"/>
      <selection pane="bottomRight" activeCell="AB6" sqref="AB6"/>
    </sheetView>
  </sheetViews>
  <sheetFormatPr defaultColWidth="9.1796875" defaultRowHeight="13" customHeight="1" outlineLevelCol="1"/>
  <cols>
    <col min="1" max="1" width="9.1796875" style="464" hidden="1" customWidth="1"/>
    <col min="2" max="2" width="7.453125" style="464" bestFit="1" customWidth="1"/>
    <col min="3" max="3" width="40.1796875" style="465" customWidth="1"/>
    <col min="4" max="14" width="7.81640625" style="466" hidden="1" customWidth="1" outlineLevel="1"/>
    <col min="15" max="15" width="8" style="465" hidden="1" customWidth="1" outlineLevel="1"/>
    <col min="16" max="20" width="7.81640625" style="465" hidden="1" customWidth="1" outlineLevel="1"/>
    <col min="21" max="21" width="7.81640625" style="465" customWidth="1" collapsed="1"/>
    <col min="22" max="24" width="7.81640625" style="465" customWidth="1"/>
    <col min="25" max="16384" width="9.1796875" style="464"/>
  </cols>
  <sheetData>
    <row r="1" spans="3:30" ht="66" customHeight="1"/>
    <row r="2" spans="3:30" ht="13" customHeight="1">
      <c r="C2" s="488"/>
      <c r="D2" s="488">
        <v>2003</v>
      </c>
      <c r="E2" s="488">
        <v>2004</v>
      </c>
      <c r="F2" s="488">
        <v>2005</v>
      </c>
      <c r="G2" s="488">
        <v>2006</v>
      </c>
      <c r="H2" s="488">
        <v>2007</v>
      </c>
      <c r="I2" s="488">
        <v>2008</v>
      </c>
      <c r="J2" s="488">
        <v>2009</v>
      </c>
      <c r="K2" s="488">
        <v>2010</v>
      </c>
      <c r="L2" s="488">
        <v>2011</v>
      </c>
      <c r="M2" s="488">
        <v>2012</v>
      </c>
      <c r="N2" s="488">
        <v>2013</v>
      </c>
      <c r="O2" s="488">
        <v>2014</v>
      </c>
      <c r="P2" s="488">
        <v>2015</v>
      </c>
      <c r="Q2" s="488">
        <v>2016</v>
      </c>
      <c r="R2" s="488">
        <v>2017</v>
      </c>
      <c r="S2" s="488">
        <v>2018</v>
      </c>
      <c r="T2" s="488" t="s">
        <v>268</v>
      </c>
      <c r="U2" s="488">
        <v>2020</v>
      </c>
      <c r="V2" s="488">
        <v>2021</v>
      </c>
      <c r="W2" s="488">
        <v>2022</v>
      </c>
      <c r="X2" s="488">
        <v>2023</v>
      </c>
      <c r="Y2" s="488">
        <v>2024</v>
      </c>
      <c r="Z2" s="488">
        <v>2025</v>
      </c>
      <c r="AA2" s="487" t="s">
        <v>111</v>
      </c>
      <c r="AB2" s="487" t="s">
        <v>120</v>
      </c>
      <c r="AC2" s="487" t="s">
        <v>129</v>
      </c>
      <c r="AD2" s="487" t="s">
        <v>275</v>
      </c>
    </row>
    <row r="3" spans="3:30" ht="16" customHeight="1">
      <c r="C3" s="486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Y3" s="465"/>
      <c r="Z3" s="465"/>
      <c r="AA3" s="465"/>
    </row>
    <row r="4" spans="3:30" ht="14.15" customHeight="1">
      <c r="C4" s="484" t="s">
        <v>117</v>
      </c>
      <c r="D4" s="483"/>
      <c r="E4" s="483"/>
      <c r="F4" s="483"/>
      <c r="G4" s="483">
        <v>6.7000000000000004E-2</v>
      </c>
      <c r="H4" s="482">
        <v>6.7000000000000004E-2</v>
      </c>
      <c r="I4" s="482">
        <v>3.3000000000000002E-2</v>
      </c>
      <c r="J4" s="482">
        <v>1.0999999999999999E-2</v>
      </c>
      <c r="K4" s="482">
        <v>4.4999999999999998E-2</v>
      </c>
      <c r="L4" s="482">
        <v>6.9000000000000006E-2</v>
      </c>
      <c r="M4" s="482">
        <v>3.9030542192685314E-2</v>
      </c>
      <c r="N4" s="126">
        <v>5.0999999999999997E-2</v>
      </c>
      <c r="O4" s="126">
        <v>4.4999999999999998E-2</v>
      </c>
      <c r="P4" s="126">
        <v>2.9559013752752383E-2</v>
      </c>
      <c r="Q4" s="482">
        <v>2.0873825016279657E-2</v>
      </c>
      <c r="R4" s="126">
        <v>1.359360867887438E-2</v>
      </c>
      <c r="S4" s="126">
        <v>2.5643242827770418E-2</v>
      </c>
      <c r="T4" s="126">
        <v>3.1868553924553567E-2</v>
      </c>
      <c r="U4" s="126">
        <v>-7.1859141376086177E-2</v>
      </c>
      <c r="V4" s="126">
        <v>0.10801198190487837</v>
      </c>
      <c r="W4" s="126">
        <v>7.3282772942797836E-2</v>
      </c>
      <c r="X4" s="126">
        <v>8.4181955575204359E-3</v>
      </c>
      <c r="Y4" s="126">
        <v>1.4933072877106879E-2</v>
      </c>
      <c r="Z4" s="28">
        <v>2.5698825289307115E-2</v>
      </c>
      <c r="AA4" s="481">
        <v>2.1921313700800971E-2</v>
      </c>
      <c r="AB4" s="481">
        <v>2.392488337312737E-2</v>
      </c>
      <c r="AC4" s="481">
        <v>2.7592235623357109E-2</v>
      </c>
      <c r="AD4" s="481">
        <v>2.8478486121735758E-2</v>
      </c>
    </row>
    <row r="5" spans="3:30" ht="14.15" customHeight="1">
      <c r="C5" s="476" t="s">
        <v>116</v>
      </c>
      <c r="D5" s="480">
        <v>6.4906387872674109E-2</v>
      </c>
      <c r="E5" s="480">
        <v>5.4975244356998632E-2</v>
      </c>
      <c r="F5" s="480">
        <v>4.8549006749255108E-2</v>
      </c>
      <c r="G5" s="480">
        <v>4.4779068881207751E-2</v>
      </c>
      <c r="H5" s="480">
        <v>5.6940698968099834E-2</v>
      </c>
      <c r="I5" s="480">
        <v>7.674755050699722E-2</v>
      </c>
      <c r="J5" s="480">
        <v>2.001810000000015E-2</v>
      </c>
      <c r="K5" s="480">
        <v>3.1712182362253927E-2</v>
      </c>
      <c r="L5" s="479">
        <v>3.7257887020388791E-2</v>
      </c>
      <c r="M5" s="479">
        <v>2.4367900329791192E-2</v>
      </c>
      <c r="N5" s="479">
        <v>1.9E-2</v>
      </c>
      <c r="O5" s="479">
        <v>3.6999999999999998E-2</v>
      </c>
      <c r="P5" s="479">
        <v>6.7690890973362228E-2</v>
      </c>
      <c r="Q5" s="479">
        <v>5.7474083775032048E-2</v>
      </c>
      <c r="R5" s="479">
        <v>4.0886216500532591E-2</v>
      </c>
      <c r="S5" s="479">
        <v>3.1780009770695061E-2</v>
      </c>
      <c r="T5" s="479">
        <v>3.8000000000000034E-2</v>
      </c>
      <c r="U5" s="478">
        <v>1.6184971098265999E-2</v>
      </c>
      <c r="V5" s="478">
        <v>5.6219188471748227E-2</v>
      </c>
      <c r="W5" s="478">
        <v>0.13121714860709988</v>
      </c>
      <c r="X5" s="478">
        <v>9.2755693088947044E-2</v>
      </c>
      <c r="Y5" s="478">
        <v>5.1989544002323473E-2</v>
      </c>
      <c r="Z5" s="479">
        <v>5.1007730535615803E-2</v>
      </c>
      <c r="AA5" s="477">
        <v>7.5024885841925126E-2</v>
      </c>
      <c r="AB5" s="477">
        <v>5.7969796753451597E-2</v>
      </c>
      <c r="AC5" s="477">
        <v>4.0404713125446579E-2</v>
      </c>
      <c r="AD5" s="477">
        <v>3.4138106436385929E-2</v>
      </c>
    </row>
    <row r="6" spans="3:30" ht="14.15" customHeight="1">
      <c r="C6" s="476" t="s">
        <v>267</v>
      </c>
      <c r="D6" s="475">
        <v>2778.21</v>
      </c>
      <c r="E6" s="475">
        <v>2389.75</v>
      </c>
      <c r="F6" s="475">
        <v>2284.2199999999998</v>
      </c>
      <c r="G6" s="475">
        <v>2238.79</v>
      </c>
      <c r="H6" s="475">
        <v>2014.76</v>
      </c>
      <c r="I6" s="475">
        <v>2243.59</v>
      </c>
      <c r="J6" s="475">
        <v>2043.79</v>
      </c>
      <c r="K6" s="475">
        <v>1907.7</v>
      </c>
      <c r="L6" s="117">
        <v>1938.5</v>
      </c>
      <c r="M6" s="117">
        <v>1767</v>
      </c>
      <c r="N6" s="117">
        <v>1929.51</v>
      </c>
      <c r="O6" s="117">
        <v>2376.5100000000002</v>
      </c>
      <c r="P6" s="117">
        <v>3149.47</v>
      </c>
      <c r="Q6" s="117">
        <v>3000.71</v>
      </c>
      <c r="R6" s="117">
        <v>2984</v>
      </c>
      <c r="S6" s="117">
        <v>3249.75</v>
      </c>
      <c r="T6" s="117">
        <v>3277.14</v>
      </c>
      <c r="U6" s="474">
        <v>3432.5</v>
      </c>
      <c r="V6" s="474">
        <v>3981.16</v>
      </c>
      <c r="W6" s="474">
        <v>4810.2</v>
      </c>
      <c r="X6" s="474">
        <v>3822.05</v>
      </c>
      <c r="Y6" s="474">
        <v>4409.1499999999996</v>
      </c>
      <c r="Z6" s="117">
        <v>3757.08</v>
      </c>
      <c r="AA6" s="473">
        <v>3400</v>
      </c>
      <c r="AB6" s="473">
        <v>3400</v>
      </c>
      <c r="AC6" s="473">
        <v>3400</v>
      </c>
      <c r="AD6" s="473">
        <v>3400</v>
      </c>
    </row>
    <row r="7" spans="3:30" ht="14.15" customHeight="1">
      <c r="C7" s="472" t="s">
        <v>119</v>
      </c>
      <c r="D7" s="471">
        <v>7.2499999999999995E-2</v>
      </c>
      <c r="E7" s="471">
        <v>6.5000000000000002E-2</v>
      </c>
      <c r="F7" s="471">
        <v>0.06</v>
      </c>
      <c r="G7" s="471">
        <v>7.4999999999999997E-2</v>
      </c>
      <c r="H7" s="471">
        <v>9.5000000000000001E-2</v>
      </c>
      <c r="I7" s="470">
        <v>9.5000000000000001E-2</v>
      </c>
      <c r="J7" s="470">
        <v>3.5000000000000003E-2</v>
      </c>
      <c r="K7" s="470">
        <v>0.03</v>
      </c>
      <c r="L7" s="469">
        <v>4.7500000000000001E-2</v>
      </c>
      <c r="M7" s="469">
        <v>4.2500000000000003E-2</v>
      </c>
      <c r="N7" s="469">
        <v>3.2500000000000001E-2</v>
      </c>
      <c r="O7" s="469">
        <v>4.4999999999999998E-2</v>
      </c>
      <c r="P7" s="469">
        <v>5.7500000000000002E-2</v>
      </c>
      <c r="Q7" s="469">
        <v>7.4999999999999997E-2</v>
      </c>
      <c r="R7" s="469">
        <v>4.7500000000000001E-2</v>
      </c>
      <c r="S7" s="469">
        <v>4.2500000000000003E-2</v>
      </c>
      <c r="T7" s="469">
        <v>4.2500000000000003E-2</v>
      </c>
      <c r="U7" s="468">
        <v>1.7500000000000002E-2</v>
      </c>
      <c r="V7" s="468">
        <v>0.03</v>
      </c>
      <c r="W7" s="468">
        <v>0.12</v>
      </c>
      <c r="X7" s="468">
        <v>0.13</v>
      </c>
      <c r="Y7" s="468">
        <v>9.5000000000000001E-2</v>
      </c>
      <c r="Z7" s="568">
        <v>9.2499999999999999E-2</v>
      </c>
      <c r="AA7" s="467">
        <v>0.13</v>
      </c>
      <c r="AB7" s="467">
        <v>0.115</v>
      </c>
      <c r="AC7" s="467">
        <v>8.2500000000000004E-2</v>
      </c>
      <c r="AD7" s="467">
        <v>7.7499999999999999E-2</v>
      </c>
    </row>
    <row r="9" spans="3:30" ht="13" customHeight="1">
      <c r="U9" s="465" t="s">
        <v>266</v>
      </c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3F0AF-705D-4E99-BF2D-49A839908B0F}">
  <sheetPr codeName="Sheet8"/>
  <dimension ref="A1:AN160"/>
  <sheetViews>
    <sheetView zoomScale="70" zoomScaleNormal="70" workbookViewId="0">
      <pane xSplit="2" ySplit="2" topLeftCell="C139" activePane="bottomRight" state="frozen"/>
      <selection activeCell="X18" sqref="X18"/>
      <selection pane="topRight" activeCell="X18" sqref="X18"/>
      <selection pane="bottomLeft" activeCell="X18" sqref="X18"/>
      <selection pane="bottomRight" activeCell="B147" sqref="B147"/>
    </sheetView>
  </sheetViews>
  <sheetFormatPr defaultColWidth="9.1796875" defaultRowHeight="15.5"/>
  <cols>
    <col min="1" max="1" width="12.453125" style="284" hidden="1" customWidth="1"/>
    <col min="2" max="2" width="13" style="284" customWidth="1"/>
    <col min="3" max="3" width="16.453125" style="285" customWidth="1"/>
    <col min="4" max="7" width="16.453125" style="284" customWidth="1"/>
    <col min="8" max="8" width="16.453125" style="287" customWidth="1"/>
    <col min="9" max="9" width="16.453125" style="284" customWidth="1"/>
    <col min="10" max="10" width="16.453125" style="287" customWidth="1"/>
    <col min="11" max="11" width="16.453125" style="286" customWidth="1"/>
    <col min="12" max="12" width="16.453125" style="285" customWidth="1"/>
    <col min="13" max="14" width="16.453125" style="284" customWidth="1"/>
    <col min="15" max="16" width="9.1796875" style="284"/>
    <col min="17" max="17" width="7.81640625" style="284" customWidth="1"/>
    <col min="18" max="19" width="9.1796875" style="284"/>
    <col min="20" max="20" width="13.7265625" style="284" customWidth="1"/>
    <col min="21" max="16384" width="9.1796875" style="284"/>
  </cols>
  <sheetData>
    <row r="1" spans="1:40">
      <c r="A1" s="323"/>
      <c r="B1" s="323"/>
      <c r="C1" s="608" t="s">
        <v>264</v>
      </c>
      <c r="D1" s="609"/>
      <c r="E1" s="609"/>
      <c r="F1" s="609"/>
      <c r="G1" s="610"/>
      <c r="H1" s="611" t="s">
        <v>199</v>
      </c>
      <c r="I1" s="612"/>
      <c r="J1" s="608" t="s">
        <v>1</v>
      </c>
      <c r="K1" s="610"/>
      <c r="L1" s="608" t="s">
        <v>2</v>
      </c>
      <c r="M1" s="609"/>
      <c r="N1" s="609"/>
    </row>
    <row r="2" spans="1:40">
      <c r="A2" s="323"/>
      <c r="B2" s="323"/>
      <c r="C2" s="321" t="s">
        <v>3</v>
      </c>
      <c r="D2" s="322" t="s">
        <v>4</v>
      </c>
      <c r="E2" s="322" t="s">
        <v>5</v>
      </c>
      <c r="F2" s="322" t="s">
        <v>6</v>
      </c>
      <c r="G2" s="322" t="s">
        <v>7</v>
      </c>
      <c r="H2" s="321" t="s">
        <v>8</v>
      </c>
      <c r="I2" s="319" t="s">
        <v>9</v>
      </c>
      <c r="J2" s="321" t="s">
        <v>8</v>
      </c>
      <c r="K2" s="319" t="s">
        <v>9</v>
      </c>
      <c r="L2" s="321" t="s">
        <v>10</v>
      </c>
      <c r="M2" s="320" t="s">
        <v>11</v>
      </c>
      <c r="N2" s="319" t="s">
        <v>6</v>
      </c>
    </row>
    <row r="3" spans="1:40" s="492" customFormat="1">
      <c r="A3" s="303">
        <v>33298</v>
      </c>
      <c r="B3" s="303" t="s">
        <v>198</v>
      </c>
      <c r="C3" s="189"/>
      <c r="D3" s="184"/>
      <c r="E3" s="184"/>
      <c r="F3" s="184"/>
      <c r="G3" s="184"/>
      <c r="H3" s="188"/>
      <c r="I3" s="318"/>
      <c r="J3" s="317"/>
      <c r="K3" s="317"/>
      <c r="L3" s="316">
        <v>12.237837658429195</v>
      </c>
      <c r="M3" s="315"/>
      <c r="N3" s="184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</row>
    <row r="4" spans="1:40" s="492" customFormat="1">
      <c r="A4" s="303">
        <v>33390</v>
      </c>
      <c r="B4" s="303" t="s">
        <v>197</v>
      </c>
      <c r="C4" s="151"/>
      <c r="D4" s="150"/>
      <c r="E4" s="150"/>
      <c r="F4" s="150"/>
      <c r="G4" s="150"/>
      <c r="H4" s="188"/>
      <c r="I4" s="318"/>
      <c r="J4" s="310"/>
      <c r="K4" s="310"/>
      <c r="L4" s="301">
        <v>13.061353647024404</v>
      </c>
      <c r="M4" s="300">
        <f t="shared" ref="M4:M35" si="0">L4/L3-1</f>
        <v>6.7292606061658766E-2</v>
      </c>
      <c r="N4" s="150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</row>
    <row r="5" spans="1:40" s="492" customFormat="1">
      <c r="A5" s="303">
        <v>33482</v>
      </c>
      <c r="B5" s="303" t="s">
        <v>196</v>
      </c>
      <c r="C5" s="151"/>
      <c r="D5" s="150"/>
      <c r="E5" s="150"/>
      <c r="F5" s="150"/>
      <c r="G5" s="150"/>
      <c r="H5" s="64"/>
      <c r="I5" s="311"/>
      <c r="J5" s="310"/>
      <c r="K5" s="310"/>
      <c r="L5" s="301">
        <v>13.663984841915164</v>
      </c>
      <c r="M5" s="300">
        <f t="shared" si="0"/>
        <v>4.6138494613691794E-2</v>
      </c>
      <c r="N5" s="154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313"/>
      <c r="AI5" s="313"/>
      <c r="AJ5" s="313"/>
      <c r="AK5" s="313"/>
      <c r="AL5" s="313"/>
      <c r="AM5" s="313"/>
      <c r="AN5" s="313"/>
    </row>
    <row r="6" spans="1:40" s="492" customFormat="1">
      <c r="A6" s="308">
        <v>33573</v>
      </c>
      <c r="B6" s="308" t="s">
        <v>195</v>
      </c>
      <c r="C6" s="153"/>
      <c r="D6" s="152"/>
      <c r="E6" s="152"/>
      <c r="F6" s="152"/>
      <c r="G6" s="152"/>
      <c r="H6" s="67"/>
      <c r="I6" s="299"/>
      <c r="J6" s="298"/>
      <c r="K6" s="298"/>
      <c r="L6" s="297">
        <v>14.211141052979725</v>
      </c>
      <c r="M6" s="296">
        <f t="shared" si="0"/>
        <v>4.0043678135980088E-2</v>
      </c>
      <c r="N6" s="49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313"/>
      <c r="AI6" s="313"/>
      <c r="AJ6" s="313"/>
      <c r="AK6" s="313"/>
      <c r="AL6" s="313"/>
      <c r="AM6" s="313"/>
      <c r="AN6" s="313"/>
    </row>
    <row r="7" spans="1:40" s="492" customFormat="1">
      <c r="A7" s="303">
        <v>33664</v>
      </c>
      <c r="B7" s="303" t="s">
        <v>194</v>
      </c>
      <c r="C7" s="151"/>
      <c r="D7" s="150"/>
      <c r="E7" s="150"/>
      <c r="F7" s="150"/>
      <c r="G7" s="150"/>
      <c r="H7" s="64"/>
      <c r="I7" s="311"/>
      <c r="J7" s="310"/>
      <c r="K7" s="310"/>
      <c r="L7" s="301">
        <v>15.552494777358024</v>
      </c>
      <c r="M7" s="300">
        <f t="shared" si="0"/>
        <v>9.4387475247601715E-2</v>
      </c>
      <c r="N7" s="150">
        <f t="shared" ref="N7:N38" si="1">L7/L3-1</f>
        <v>0.27085316960760264</v>
      </c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/>
      <c r="Z7" s="313"/>
      <c r="AA7" s="313"/>
      <c r="AB7" s="313"/>
      <c r="AC7" s="313"/>
      <c r="AD7" s="313"/>
      <c r="AE7" s="313"/>
      <c r="AF7" s="313"/>
      <c r="AG7" s="313"/>
      <c r="AH7" s="313"/>
      <c r="AI7" s="313"/>
      <c r="AJ7" s="313"/>
      <c r="AK7" s="313"/>
      <c r="AL7" s="313"/>
      <c r="AM7" s="313"/>
      <c r="AN7" s="313"/>
    </row>
    <row r="8" spans="1:40" s="492" customFormat="1">
      <c r="A8" s="303">
        <v>33756</v>
      </c>
      <c r="B8" s="303" t="s">
        <v>193</v>
      </c>
      <c r="C8" s="151"/>
      <c r="D8" s="150"/>
      <c r="E8" s="150"/>
      <c r="F8" s="150"/>
      <c r="G8" s="150"/>
      <c r="H8" s="64"/>
      <c r="I8" s="311"/>
      <c r="J8" s="310"/>
      <c r="K8" s="310"/>
      <c r="L8" s="301">
        <v>16.73645963948719</v>
      </c>
      <c r="M8" s="300">
        <f t="shared" si="0"/>
        <v>7.6127005929160108E-2</v>
      </c>
      <c r="N8" s="150">
        <f t="shared" si="1"/>
        <v>0.28137252016754299</v>
      </c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3"/>
      <c r="AF8" s="313"/>
      <c r="AG8" s="313"/>
      <c r="AH8" s="313"/>
      <c r="AI8" s="313"/>
      <c r="AJ8" s="313"/>
      <c r="AK8" s="313"/>
      <c r="AL8" s="313"/>
      <c r="AM8" s="313"/>
      <c r="AN8" s="313"/>
    </row>
    <row r="9" spans="1:40" s="492" customFormat="1">
      <c r="A9" s="303">
        <v>33848</v>
      </c>
      <c r="B9" s="303" t="s">
        <v>192</v>
      </c>
      <c r="C9" s="151"/>
      <c r="D9" s="150"/>
      <c r="E9" s="150"/>
      <c r="F9" s="150"/>
      <c r="G9" s="150"/>
      <c r="H9" s="64"/>
      <c r="I9" s="311"/>
      <c r="J9" s="310">
        <v>702.81</v>
      </c>
      <c r="K9" s="310"/>
      <c r="L9" s="301">
        <v>17.342499174856655</v>
      </c>
      <c r="M9" s="300">
        <f t="shared" si="0"/>
        <v>3.6210736823910183E-2</v>
      </c>
      <c r="N9" s="154">
        <f t="shared" si="1"/>
        <v>0.26921241317960254</v>
      </c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/>
      <c r="Z9" s="313"/>
      <c r="AA9" s="313"/>
      <c r="AB9" s="313"/>
      <c r="AC9" s="313"/>
      <c r="AD9" s="313"/>
      <c r="AE9" s="313"/>
      <c r="AF9" s="313"/>
      <c r="AG9" s="313"/>
      <c r="AH9" s="313"/>
      <c r="AI9" s="313"/>
      <c r="AJ9" s="313"/>
      <c r="AK9" s="313"/>
      <c r="AL9" s="313"/>
      <c r="AM9" s="313"/>
      <c r="AN9" s="313"/>
    </row>
    <row r="10" spans="1:40" s="492" customFormat="1">
      <c r="A10" s="308">
        <v>33939</v>
      </c>
      <c r="B10" s="308" t="s">
        <v>191</v>
      </c>
      <c r="C10" s="153"/>
      <c r="D10" s="152"/>
      <c r="E10" s="152"/>
      <c r="F10" s="152"/>
      <c r="G10" s="152"/>
      <c r="H10" s="67"/>
      <c r="I10" s="299"/>
      <c r="J10" s="298">
        <v>735</v>
      </c>
      <c r="K10" s="298">
        <v>726.18499999999995</v>
      </c>
      <c r="L10" s="297">
        <v>17.782940797573978</v>
      </c>
      <c r="M10" s="296">
        <f t="shared" si="0"/>
        <v>2.5396663899277083E-2</v>
      </c>
      <c r="N10" s="145">
        <f t="shared" si="1"/>
        <v>0.25133799821410796</v>
      </c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313"/>
      <c r="AG10" s="313"/>
      <c r="AH10" s="313"/>
      <c r="AI10" s="313"/>
      <c r="AJ10" s="313"/>
      <c r="AK10" s="313"/>
      <c r="AL10" s="313"/>
      <c r="AM10" s="313"/>
      <c r="AN10" s="313"/>
    </row>
    <row r="11" spans="1:40" s="492" customFormat="1">
      <c r="A11" s="303">
        <v>34029</v>
      </c>
      <c r="B11" s="303" t="s">
        <v>190</v>
      </c>
      <c r="C11" s="151"/>
      <c r="D11" s="150"/>
      <c r="E11" s="150"/>
      <c r="F11" s="150"/>
      <c r="G11" s="150"/>
      <c r="H11" s="64"/>
      <c r="I11" s="311"/>
      <c r="J11" s="310">
        <v>766.79</v>
      </c>
      <c r="K11" s="310">
        <v>755.96499999999992</v>
      </c>
      <c r="L11" s="301">
        <v>19.313439017161624</v>
      </c>
      <c r="M11" s="300">
        <f t="shared" si="0"/>
        <v>8.6065529712410882E-2</v>
      </c>
      <c r="N11" s="150">
        <f t="shared" si="1"/>
        <v>0.24182256889608089</v>
      </c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/>
      <c r="Z11" s="313"/>
      <c r="AA11" s="313"/>
      <c r="AB11" s="313"/>
      <c r="AC11" s="313"/>
      <c r="AD11" s="313"/>
      <c r="AE11" s="313"/>
      <c r="AF11" s="313"/>
      <c r="AG11" s="313"/>
      <c r="AH11" s="313"/>
      <c r="AI11" s="313"/>
      <c r="AJ11" s="313"/>
      <c r="AK11" s="313"/>
      <c r="AL11" s="313"/>
      <c r="AM11" s="313"/>
      <c r="AN11" s="313"/>
    </row>
    <row r="12" spans="1:40" s="492" customFormat="1">
      <c r="A12" s="303">
        <v>34121</v>
      </c>
      <c r="B12" s="303" t="s">
        <v>189</v>
      </c>
      <c r="C12" s="151"/>
      <c r="D12" s="150"/>
      <c r="E12" s="150"/>
      <c r="F12" s="150"/>
      <c r="G12" s="150"/>
      <c r="H12" s="64"/>
      <c r="I12" s="311"/>
      <c r="J12" s="310">
        <v>787.12</v>
      </c>
      <c r="K12" s="310">
        <v>781.03</v>
      </c>
      <c r="L12" s="301">
        <v>20.315186473188724</v>
      </c>
      <c r="M12" s="300">
        <f t="shared" si="0"/>
        <v>5.1867896501341049E-2</v>
      </c>
      <c r="N12" s="150">
        <f t="shared" si="1"/>
        <v>0.21382818772842849</v>
      </c>
      <c r="O12" s="313"/>
      <c r="P12" s="313"/>
      <c r="Q12" s="313"/>
      <c r="R12" s="313"/>
      <c r="S12" s="312"/>
      <c r="T12" s="312"/>
      <c r="U12" s="312"/>
      <c r="V12" s="313"/>
      <c r="W12" s="313"/>
      <c r="X12" s="313"/>
      <c r="Y12" s="313"/>
      <c r="Z12" s="313"/>
      <c r="AA12" s="313"/>
      <c r="AB12" s="313"/>
      <c r="AC12" s="313"/>
      <c r="AD12" s="313"/>
      <c r="AE12" s="313"/>
      <c r="AF12" s="313"/>
      <c r="AG12" s="313"/>
      <c r="AH12" s="313"/>
      <c r="AI12" s="313"/>
      <c r="AJ12" s="313"/>
      <c r="AK12" s="313"/>
      <c r="AL12" s="313"/>
      <c r="AM12" s="313"/>
      <c r="AN12" s="313"/>
    </row>
    <row r="13" spans="1:40" s="492" customFormat="1">
      <c r="A13" s="303">
        <v>34213</v>
      </c>
      <c r="B13" s="303" t="s">
        <v>188</v>
      </c>
      <c r="C13" s="151"/>
      <c r="D13" s="150"/>
      <c r="E13" s="150"/>
      <c r="F13" s="150"/>
      <c r="G13" s="150"/>
      <c r="H13" s="64"/>
      <c r="I13" s="311"/>
      <c r="J13" s="310">
        <v>810.84</v>
      </c>
      <c r="K13" s="310">
        <v>805.94</v>
      </c>
      <c r="L13" s="301">
        <v>21.059064449897051</v>
      </c>
      <c r="M13" s="300">
        <f t="shared" si="0"/>
        <v>3.6616842168299524E-2</v>
      </c>
      <c r="N13" s="154">
        <f t="shared" si="1"/>
        <v>0.21430390381270481</v>
      </c>
      <c r="O13" s="313"/>
      <c r="P13" s="313"/>
      <c r="Q13" s="313"/>
      <c r="R13" s="313"/>
      <c r="S13" s="312"/>
      <c r="T13" s="312"/>
      <c r="U13" s="312"/>
      <c r="V13" s="313"/>
      <c r="W13" s="313"/>
      <c r="X13" s="313"/>
      <c r="Y13" s="313"/>
      <c r="Z13" s="313"/>
      <c r="AA13" s="313"/>
      <c r="AB13" s="313"/>
      <c r="AC13" s="313"/>
      <c r="AD13" s="313"/>
      <c r="AE13" s="313"/>
      <c r="AF13" s="313"/>
      <c r="AG13" s="313"/>
      <c r="AH13" s="313"/>
      <c r="AI13" s="313"/>
      <c r="AJ13" s="313"/>
      <c r="AK13" s="313"/>
      <c r="AL13" s="313"/>
      <c r="AM13" s="313"/>
      <c r="AN13" s="313"/>
    </row>
    <row r="14" spans="1:40" s="492" customFormat="1">
      <c r="A14" s="308">
        <v>34304</v>
      </c>
      <c r="B14" s="308" t="s">
        <v>187</v>
      </c>
      <c r="C14" s="153"/>
      <c r="D14" s="152"/>
      <c r="E14" s="152"/>
      <c r="F14" s="152"/>
      <c r="G14" s="152"/>
      <c r="H14" s="67"/>
      <c r="I14" s="299"/>
      <c r="J14" s="298">
        <v>802.33</v>
      </c>
      <c r="K14" s="298">
        <v>809.62</v>
      </c>
      <c r="L14" s="297">
        <v>21.803298186199417</v>
      </c>
      <c r="M14" s="296">
        <f t="shared" si="0"/>
        <v>3.5340303842700038E-2</v>
      </c>
      <c r="N14" s="145">
        <f t="shared" si="1"/>
        <v>0.22607944514857259</v>
      </c>
      <c r="O14" s="313"/>
      <c r="P14" s="313"/>
      <c r="Q14" s="313"/>
      <c r="R14" s="313"/>
      <c r="S14" s="312"/>
      <c r="T14" s="312"/>
      <c r="U14" s="312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313"/>
      <c r="AG14" s="313"/>
      <c r="AH14" s="313"/>
      <c r="AI14" s="313"/>
      <c r="AJ14" s="313"/>
      <c r="AK14" s="313"/>
      <c r="AL14" s="313"/>
      <c r="AM14" s="313"/>
      <c r="AN14" s="313"/>
    </row>
    <row r="15" spans="1:40" s="492" customFormat="1">
      <c r="A15" s="303">
        <v>34394</v>
      </c>
      <c r="B15" s="303" t="s">
        <v>186</v>
      </c>
      <c r="C15" s="151"/>
      <c r="D15" s="150"/>
      <c r="E15" s="150"/>
      <c r="F15" s="150"/>
      <c r="G15" s="150"/>
      <c r="H15" s="64"/>
      <c r="I15" s="311"/>
      <c r="J15" s="310">
        <v>820.78</v>
      </c>
      <c r="K15" s="310">
        <v>819.57999999999993</v>
      </c>
      <c r="L15" s="301">
        <v>23.836431552710327</v>
      </c>
      <c r="M15" s="300">
        <f t="shared" si="0"/>
        <v>9.3248890564538556E-2</v>
      </c>
      <c r="N15" s="150">
        <f t="shared" si="1"/>
        <v>0.23418887395091259</v>
      </c>
      <c r="O15" s="313"/>
      <c r="P15" s="313"/>
      <c r="Q15" s="313"/>
      <c r="R15" s="313"/>
      <c r="S15" s="312"/>
      <c r="T15" s="312"/>
      <c r="U15" s="312"/>
      <c r="V15" s="313"/>
      <c r="W15" s="313"/>
      <c r="X15" s="313"/>
      <c r="Y15" s="313"/>
      <c r="Z15" s="313"/>
      <c r="AA15" s="313"/>
      <c r="AB15" s="313"/>
      <c r="AC15" s="313"/>
      <c r="AD15" s="313"/>
      <c r="AE15" s="313"/>
      <c r="AF15" s="313"/>
      <c r="AG15" s="313"/>
      <c r="AH15" s="313"/>
      <c r="AI15" s="313"/>
      <c r="AJ15" s="313"/>
      <c r="AK15" s="313"/>
      <c r="AL15" s="313"/>
      <c r="AM15" s="313"/>
      <c r="AN15" s="313"/>
    </row>
    <row r="16" spans="1:40" s="492" customFormat="1">
      <c r="A16" s="303">
        <v>34486</v>
      </c>
      <c r="B16" s="303" t="s">
        <v>185</v>
      </c>
      <c r="C16" s="151"/>
      <c r="D16" s="150"/>
      <c r="E16" s="150"/>
      <c r="F16" s="150"/>
      <c r="G16" s="150"/>
      <c r="H16" s="64"/>
      <c r="I16" s="311"/>
      <c r="J16" s="310">
        <v>819.64</v>
      </c>
      <c r="K16" s="310">
        <v>828.96</v>
      </c>
      <c r="L16" s="301">
        <v>25.005145777988506</v>
      </c>
      <c r="M16" s="300">
        <f t="shared" si="0"/>
        <v>4.9030586759337691E-2</v>
      </c>
      <c r="N16" s="150">
        <f t="shared" si="1"/>
        <v>0.23085977138282376</v>
      </c>
      <c r="O16" s="313"/>
      <c r="P16" s="313"/>
      <c r="Q16" s="313"/>
      <c r="R16" s="313"/>
      <c r="S16" s="312"/>
      <c r="T16" s="312"/>
      <c r="U16" s="312"/>
      <c r="V16" s="313"/>
      <c r="W16" s="313"/>
      <c r="X16" s="313"/>
      <c r="Y16" s="313"/>
      <c r="Z16" s="313"/>
      <c r="AA16" s="313"/>
      <c r="AB16" s="313"/>
      <c r="AC16" s="313"/>
      <c r="AD16" s="313"/>
      <c r="AE16" s="313"/>
      <c r="AF16" s="313"/>
      <c r="AG16" s="313"/>
      <c r="AH16" s="313"/>
      <c r="AI16" s="313"/>
      <c r="AJ16" s="313"/>
      <c r="AK16" s="313"/>
      <c r="AL16" s="313"/>
      <c r="AM16" s="313"/>
      <c r="AN16" s="313"/>
    </row>
    <row r="17" spans="1:40" s="492" customFormat="1">
      <c r="A17" s="303">
        <v>34578</v>
      </c>
      <c r="B17" s="303" t="s">
        <v>184</v>
      </c>
      <c r="C17" s="151"/>
      <c r="D17" s="150"/>
      <c r="E17" s="150"/>
      <c r="F17" s="150"/>
      <c r="G17" s="150"/>
      <c r="H17" s="64"/>
      <c r="I17" s="311"/>
      <c r="J17" s="310">
        <v>841.2</v>
      </c>
      <c r="K17" s="310">
        <v>828.41000000000008</v>
      </c>
      <c r="L17" s="301">
        <v>25.758830656380059</v>
      </c>
      <c r="M17" s="300">
        <f t="shared" si="0"/>
        <v>3.0141191140545365E-2</v>
      </c>
      <c r="N17" s="154">
        <f t="shared" si="1"/>
        <v>0.22317070246233017</v>
      </c>
      <c r="O17" s="313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</row>
    <row r="18" spans="1:40" s="492" customFormat="1">
      <c r="A18" s="308">
        <v>34669</v>
      </c>
      <c r="B18" s="308" t="s">
        <v>183</v>
      </c>
      <c r="C18" s="153"/>
      <c r="D18" s="152"/>
      <c r="E18" s="152"/>
      <c r="F18" s="152"/>
      <c r="G18" s="152"/>
      <c r="H18" s="67"/>
      <c r="I18" s="299"/>
      <c r="J18" s="298">
        <v>831.2</v>
      </c>
      <c r="K18" s="298">
        <v>836.26</v>
      </c>
      <c r="L18" s="297">
        <v>26.729936783922465</v>
      </c>
      <c r="M18" s="296">
        <f t="shared" si="0"/>
        <v>3.7699930579025542E-2</v>
      </c>
      <c r="N18" s="145">
        <f t="shared" si="1"/>
        <v>0.22595841031250052</v>
      </c>
      <c r="O18" s="313"/>
      <c r="P18" s="313"/>
      <c r="Q18" s="313"/>
      <c r="R18" s="313"/>
      <c r="S18" s="313"/>
      <c r="T18" s="313"/>
      <c r="U18" s="313"/>
      <c r="V18" s="313"/>
      <c r="W18" s="313"/>
      <c r="X18" s="313"/>
      <c r="Y18" s="313"/>
      <c r="Z18" s="313"/>
      <c r="AA18" s="313"/>
      <c r="AB18" s="313"/>
      <c r="AC18" s="313"/>
      <c r="AD18" s="313"/>
      <c r="AE18" s="313"/>
      <c r="AF18" s="313"/>
      <c r="AG18" s="313"/>
      <c r="AH18" s="313"/>
      <c r="AI18" s="313"/>
      <c r="AJ18" s="313"/>
      <c r="AK18" s="313"/>
      <c r="AL18" s="313"/>
      <c r="AM18" s="313"/>
      <c r="AN18" s="313"/>
    </row>
    <row r="19" spans="1:40" ht="15.75" customHeight="1">
      <c r="A19" s="303">
        <v>34759</v>
      </c>
      <c r="B19" s="303" t="s">
        <v>182</v>
      </c>
      <c r="C19" s="151"/>
      <c r="D19" s="150"/>
      <c r="E19" s="150"/>
      <c r="F19" s="150"/>
      <c r="G19" s="150"/>
      <c r="H19" s="64"/>
      <c r="I19" s="311"/>
      <c r="J19" s="310">
        <v>876.21</v>
      </c>
      <c r="K19" s="310">
        <v>866.31</v>
      </c>
      <c r="L19" s="301">
        <v>28.922701933801243</v>
      </c>
      <c r="M19" s="300">
        <f t="shared" si="0"/>
        <v>8.2034056705950764E-2</v>
      </c>
      <c r="N19" s="150">
        <f t="shared" si="1"/>
        <v>0.21338220739306002</v>
      </c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  <c r="AG19" s="313"/>
      <c r="AH19" s="313"/>
      <c r="AI19" s="313"/>
      <c r="AJ19" s="313"/>
      <c r="AK19" s="313"/>
      <c r="AL19" s="313"/>
      <c r="AM19" s="313"/>
      <c r="AN19" s="313"/>
    </row>
    <row r="20" spans="1:40" ht="15.75" customHeight="1">
      <c r="A20" s="303">
        <v>34851</v>
      </c>
      <c r="B20" s="303" t="s">
        <v>181</v>
      </c>
      <c r="C20" s="151"/>
      <c r="D20" s="150"/>
      <c r="E20" s="150"/>
      <c r="F20" s="150"/>
      <c r="G20" s="150"/>
      <c r="H20" s="64"/>
      <c r="I20" s="311"/>
      <c r="J20" s="310">
        <v>881.23</v>
      </c>
      <c r="K20" s="310">
        <v>878.72</v>
      </c>
      <c r="L20" s="301">
        <v>30.423237630566426</v>
      </c>
      <c r="M20" s="300">
        <f t="shared" si="0"/>
        <v>5.1880896197030069E-2</v>
      </c>
      <c r="N20" s="150">
        <f t="shared" si="1"/>
        <v>0.21667907480656834</v>
      </c>
      <c r="O20" s="313"/>
      <c r="P20" s="313"/>
      <c r="Q20" s="313"/>
      <c r="R20" s="313"/>
      <c r="S20" s="313"/>
      <c r="T20" s="313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  <c r="AG20" s="313"/>
      <c r="AH20" s="313"/>
      <c r="AI20" s="313"/>
      <c r="AJ20" s="313"/>
      <c r="AK20" s="313"/>
      <c r="AL20" s="313"/>
      <c r="AM20" s="313"/>
      <c r="AN20" s="313"/>
    </row>
    <row r="21" spans="1:40" ht="15.75" customHeight="1">
      <c r="A21" s="303">
        <v>34943</v>
      </c>
      <c r="B21" s="303" t="s">
        <v>180</v>
      </c>
      <c r="C21" s="151"/>
      <c r="D21" s="150"/>
      <c r="E21" s="150"/>
      <c r="F21" s="150"/>
      <c r="G21" s="150"/>
      <c r="H21" s="64"/>
      <c r="I21" s="311"/>
      <c r="J21" s="310">
        <v>973.2</v>
      </c>
      <c r="K21" s="310">
        <v>934.38</v>
      </c>
      <c r="L21" s="301">
        <v>31.115534555327258</v>
      </c>
      <c r="M21" s="300">
        <f t="shared" si="0"/>
        <v>2.2755530925652634E-2</v>
      </c>
      <c r="N21" s="154">
        <f t="shared" si="1"/>
        <v>0.20795601983665457</v>
      </c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  <c r="AG21" s="313"/>
      <c r="AH21" s="313"/>
      <c r="AI21" s="313"/>
      <c r="AJ21" s="313"/>
      <c r="AK21" s="313"/>
      <c r="AL21" s="313"/>
      <c r="AM21" s="313"/>
      <c r="AN21" s="313"/>
    </row>
    <row r="22" spans="1:40" s="307" customFormat="1" ht="15.75" customHeight="1">
      <c r="A22" s="308">
        <v>35034</v>
      </c>
      <c r="B22" s="308" t="s">
        <v>179</v>
      </c>
      <c r="C22" s="153"/>
      <c r="D22" s="152"/>
      <c r="E22" s="152"/>
      <c r="F22" s="152"/>
      <c r="G22" s="152"/>
      <c r="H22" s="67"/>
      <c r="I22" s="299"/>
      <c r="J22" s="298">
        <v>988.16</v>
      </c>
      <c r="K22" s="298">
        <v>991.32999999999993</v>
      </c>
      <c r="L22" s="297">
        <v>31.933606808754739</v>
      </c>
      <c r="M22" s="296">
        <f t="shared" si="0"/>
        <v>2.6291441401170346E-2</v>
      </c>
      <c r="N22" s="145">
        <f t="shared" si="1"/>
        <v>0.19467573256522552</v>
      </c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  <c r="AG22" s="313"/>
      <c r="AH22" s="313"/>
      <c r="AI22" s="313"/>
      <c r="AJ22" s="313"/>
      <c r="AK22" s="313"/>
      <c r="AL22" s="313"/>
      <c r="AM22" s="313"/>
      <c r="AN22" s="313"/>
    </row>
    <row r="23" spans="1:40" ht="15.75" customHeight="1">
      <c r="A23" s="303">
        <v>35125</v>
      </c>
      <c r="B23" s="303" t="s">
        <v>178</v>
      </c>
      <c r="C23" s="151"/>
      <c r="D23" s="150"/>
      <c r="E23" s="150"/>
      <c r="F23" s="150"/>
      <c r="G23" s="150"/>
      <c r="H23" s="64"/>
      <c r="I23" s="311"/>
      <c r="J23" s="310">
        <v>1048.42</v>
      </c>
      <c r="K23" s="310">
        <v>1038.2800000000002</v>
      </c>
      <c r="L23" s="301">
        <v>34.76771756682011</v>
      </c>
      <c r="M23" s="300">
        <f t="shared" si="0"/>
        <v>8.875009876079476E-2</v>
      </c>
      <c r="N23" s="150">
        <f t="shared" si="1"/>
        <v>0.20209092658068517</v>
      </c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  <c r="AG23" s="313"/>
      <c r="AH23" s="313"/>
      <c r="AI23" s="313"/>
      <c r="AJ23" s="313"/>
      <c r="AK23" s="313"/>
      <c r="AL23" s="313"/>
      <c r="AM23" s="313"/>
      <c r="AN23" s="313"/>
    </row>
    <row r="24" spans="1:40" ht="15.75" customHeight="1">
      <c r="A24" s="303">
        <v>35217</v>
      </c>
      <c r="B24" s="303" t="s">
        <v>177</v>
      </c>
      <c r="C24" s="151"/>
      <c r="D24" s="150"/>
      <c r="E24" s="150"/>
      <c r="F24" s="150"/>
      <c r="G24" s="150"/>
      <c r="H24" s="64"/>
      <c r="I24" s="311"/>
      <c r="J24" s="310">
        <v>1071</v>
      </c>
      <c r="K24" s="310">
        <v>1062.5</v>
      </c>
      <c r="L24" s="301">
        <v>36.41849524272498</v>
      </c>
      <c r="M24" s="300">
        <f t="shared" si="0"/>
        <v>4.7480185397049457E-2</v>
      </c>
      <c r="N24" s="150">
        <f t="shared" si="1"/>
        <v>0.19706178826066423</v>
      </c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  <c r="AG24" s="313"/>
      <c r="AH24" s="313"/>
      <c r="AI24" s="313"/>
      <c r="AJ24" s="313"/>
      <c r="AK24" s="313"/>
      <c r="AL24" s="313"/>
      <c r="AM24" s="313"/>
      <c r="AN24" s="313"/>
    </row>
    <row r="25" spans="1:40" ht="15.75" customHeight="1">
      <c r="A25" s="303">
        <v>35309</v>
      </c>
      <c r="B25" s="303" t="s">
        <v>176</v>
      </c>
      <c r="C25" s="151"/>
      <c r="D25" s="150"/>
      <c r="E25" s="150"/>
      <c r="F25" s="150"/>
      <c r="G25" s="150"/>
      <c r="H25" s="64"/>
      <c r="I25" s="311"/>
      <c r="J25" s="310">
        <v>1030</v>
      </c>
      <c r="K25" s="310">
        <v>1045.74</v>
      </c>
      <c r="L25" s="301">
        <v>37.821552810718458</v>
      </c>
      <c r="M25" s="300">
        <f t="shared" si="0"/>
        <v>3.8525962114641654E-2</v>
      </c>
      <c r="N25" s="154">
        <f t="shared" si="1"/>
        <v>0.21551994369459004</v>
      </c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K25" s="313"/>
      <c r="AL25" s="313"/>
      <c r="AM25" s="313"/>
      <c r="AN25" s="313"/>
    </row>
    <row r="26" spans="1:40" s="307" customFormat="1" ht="15.75" customHeight="1">
      <c r="A26" s="308">
        <v>35400</v>
      </c>
      <c r="B26" s="308" t="s">
        <v>175</v>
      </c>
      <c r="C26" s="153"/>
      <c r="D26" s="152"/>
      <c r="E26" s="152"/>
      <c r="F26" s="152"/>
      <c r="G26" s="152"/>
      <c r="H26" s="67"/>
      <c r="I26" s="299"/>
      <c r="J26" s="298">
        <v>1005.4</v>
      </c>
      <c r="K26" s="298">
        <v>1006.675</v>
      </c>
      <c r="L26" s="297">
        <v>38.843744175831588</v>
      </c>
      <c r="M26" s="296">
        <f t="shared" si="0"/>
        <v>2.7026689523531378E-2</v>
      </c>
      <c r="N26" s="145">
        <f t="shared" si="1"/>
        <v>0.21639075750072823</v>
      </c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</row>
    <row r="27" spans="1:40" ht="15.75" customHeight="1">
      <c r="A27" s="303">
        <v>35490</v>
      </c>
      <c r="B27" s="303" t="s">
        <v>174</v>
      </c>
      <c r="C27" s="151"/>
      <c r="D27" s="150"/>
      <c r="E27" s="150"/>
      <c r="F27" s="150"/>
      <c r="G27" s="150"/>
      <c r="H27" s="64"/>
      <c r="I27" s="311"/>
      <c r="J27" s="310">
        <v>1059.8800000000001</v>
      </c>
      <c r="K27" s="310">
        <v>1065.4250000000002</v>
      </c>
      <c r="L27" s="301">
        <v>41.352106932951116</v>
      </c>
      <c r="M27" s="300">
        <f t="shared" si="0"/>
        <v>6.4575720243781776E-2</v>
      </c>
      <c r="N27" s="150">
        <f t="shared" si="1"/>
        <v>0.18938227260608809</v>
      </c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  <c r="AG27" s="313"/>
      <c r="AH27" s="313"/>
      <c r="AI27" s="313"/>
      <c r="AJ27" s="313"/>
      <c r="AK27" s="313"/>
      <c r="AL27" s="313"/>
      <c r="AM27" s="313"/>
      <c r="AN27" s="313"/>
    </row>
    <row r="28" spans="1:40" ht="15.75" customHeight="1">
      <c r="A28" s="303">
        <v>35582</v>
      </c>
      <c r="B28" s="303" t="s">
        <v>173</v>
      </c>
      <c r="C28" s="151"/>
      <c r="D28" s="150"/>
      <c r="E28" s="150"/>
      <c r="F28" s="150"/>
      <c r="G28" s="150"/>
      <c r="H28" s="64"/>
      <c r="I28" s="311"/>
      <c r="J28" s="310">
        <v>1089</v>
      </c>
      <c r="K28" s="310">
        <v>1071.3</v>
      </c>
      <c r="L28" s="301">
        <v>43.219595361116312</v>
      </c>
      <c r="M28" s="300">
        <f t="shared" si="0"/>
        <v>4.516065967794991E-2</v>
      </c>
      <c r="N28" s="150">
        <f t="shared" si="1"/>
        <v>0.18674852085630667</v>
      </c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G28" s="313"/>
      <c r="AH28" s="313"/>
      <c r="AI28" s="313"/>
      <c r="AJ28" s="313"/>
      <c r="AK28" s="313"/>
      <c r="AL28" s="313"/>
      <c r="AM28" s="313"/>
      <c r="AN28" s="313"/>
    </row>
    <row r="29" spans="1:40" ht="15.75" customHeight="1">
      <c r="A29" s="303">
        <v>35674</v>
      </c>
      <c r="B29" s="303" t="s">
        <v>172</v>
      </c>
      <c r="C29" s="151"/>
      <c r="D29" s="150"/>
      <c r="E29" s="150"/>
      <c r="F29" s="150"/>
      <c r="G29" s="150"/>
      <c r="H29" s="64"/>
      <c r="I29" s="311"/>
      <c r="J29" s="310">
        <v>1243</v>
      </c>
      <c r="K29" s="310">
        <v>1174.5999999999999</v>
      </c>
      <c r="L29" s="301">
        <v>44.636782105401444</v>
      </c>
      <c r="M29" s="300">
        <f t="shared" si="0"/>
        <v>3.2790375116749537E-2</v>
      </c>
      <c r="N29" s="154">
        <f t="shared" si="1"/>
        <v>0.18019432805391267</v>
      </c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G29" s="313"/>
      <c r="AH29" s="313"/>
      <c r="AI29" s="313"/>
      <c r="AJ29" s="313"/>
      <c r="AK29" s="313"/>
      <c r="AL29" s="313"/>
      <c r="AM29" s="313"/>
      <c r="AN29" s="313"/>
    </row>
    <row r="30" spans="1:40" s="307" customFormat="1" ht="15.75" customHeight="1">
      <c r="A30" s="308">
        <v>35765</v>
      </c>
      <c r="B30" s="308" t="s">
        <v>171</v>
      </c>
      <c r="C30" s="153"/>
      <c r="D30" s="152"/>
      <c r="E30" s="152"/>
      <c r="F30" s="152"/>
      <c r="G30" s="152"/>
      <c r="H30" s="67"/>
      <c r="I30" s="299"/>
      <c r="J30" s="298">
        <v>1289.5</v>
      </c>
      <c r="K30" s="298">
        <v>1285.3499999999999</v>
      </c>
      <c r="L30" s="297">
        <v>45.712950788233634</v>
      </c>
      <c r="M30" s="296">
        <f t="shared" si="0"/>
        <v>2.4109459330894811E-2</v>
      </c>
      <c r="N30" s="145">
        <f t="shared" si="1"/>
        <v>0.17684203101811269</v>
      </c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G30" s="313"/>
      <c r="AH30" s="313"/>
      <c r="AI30" s="313"/>
      <c r="AJ30" s="313"/>
      <c r="AK30" s="313"/>
      <c r="AL30" s="313"/>
      <c r="AM30" s="313"/>
      <c r="AN30" s="313"/>
    </row>
    <row r="31" spans="1:40" ht="15.75" customHeight="1">
      <c r="A31" s="303">
        <v>35855</v>
      </c>
      <c r="B31" s="303" t="s">
        <v>170</v>
      </c>
      <c r="C31" s="151"/>
      <c r="D31" s="150"/>
      <c r="E31" s="150"/>
      <c r="F31" s="150"/>
      <c r="G31" s="150"/>
      <c r="H31" s="64"/>
      <c r="I31" s="311"/>
      <c r="J31" s="310">
        <v>1360</v>
      </c>
      <c r="K31" s="310">
        <v>1350.5</v>
      </c>
      <c r="L31" s="301">
        <v>49.311431480084494</v>
      </c>
      <c r="M31" s="300">
        <f t="shared" si="0"/>
        <v>7.8719063849562287E-2</v>
      </c>
      <c r="N31" s="150">
        <f t="shared" si="1"/>
        <v>0.19247688056230694</v>
      </c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3"/>
    </row>
    <row r="32" spans="1:40" ht="15.75" customHeight="1">
      <c r="A32" s="303">
        <v>35947</v>
      </c>
      <c r="B32" s="303" t="s">
        <v>169</v>
      </c>
      <c r="C32" s="151"/>
      <c r="D32" s="150"/>
      <c r="E32" s="150"/>
      <c r="F32" s="150"/>
      <c r="G32" s="150"/>
      <c r="H32" s="64"/>
      <c r="I32" s="311"/>
      <c r="J32" s="310">
        <v>1370</v>
      </c>
      <c r="K32" s="310">
        <v>1369</v>
      </c>
      <c r="L32" s="301">
        <v>52.165799066759746</v>
      </c>
      <c r="M32" s="300">
        <f t="shared" si="0"/>
        <v>5.7884500632029878E-2</v>
      </c>
      <c r="N32" s="150">
        <f t="shared" si="1"/>
        <v>0.20699415695344836</v>
      </c>
      <c r="O32" s="313"/>
      <c r="P32" s="313"/>
      <c r="Q32" s="313"/>
      <c r="R32" s="313"/>
      <c r="S32" s="313"/>
      <c r="T32" s="313"/>
      <c r="U32" s="313"/>
      <c r="V32" s="313"/>
      <c r="W32" s="313"/>
      <c r="X32" s="313"/>
      <c r="Y32" s="313"/>
      <c r="Z32" s="313"/>
      <c r="AA32" s="313"/>
      <c r="AB32" s="313"/>
      <c r="AC32" s="313"/>
      <c r="AD32" s="313"/>
      <c r="AE32" s="313"/>
      <c r="AF32" s="313"/>
      <c r="AG32" s="313"/>
      <c r="AH32" s="313"/>
      <c r="AI32" s="313"/>
      <c r="AJ32" s="313"/>
      <c r="AK32" s="313"/>
      <c r="AL32" s="313"/>
      <c r="AM32" s="313"/>
      <c r="AN32" s="313"/>
    </row>
    <row r="33" spans="1:40" ht="15.75" customHeight="1">
      <c r="A33" s="303">
        <v>36039</v>
      </c>
      <c r="B33" s="303" t="s">
        <v>168</v>
      </c>
      <c r="C33" s="151"/>
      <c r="D33" s="150"/>
      <c r="E33" s="150"/>
      <c r="F33" s="150"/>
      <c r="G33" s="150"/>
      <c r="H33" s="64"/>
      <c r="I33" s="311"/>
      <c r="J33" s="310">
        <v>1553</v>
      </c>
      <c r="K33" s="310">
        <v>1458.075</v>
      </c>
      <c r="L33" s="301">
        <v>52.584285824413968</v>
      </c>
      <c r="M33" s="300">
        <f t="shared" si="0"/>
        <v>8.0222437907768729E-3</v>
      </c>
      <c r="N33" s="154">
        <f t="shared" si="1"/>
        <v>0.17804831226959816</v>
      </c>
      <c r="O33" s="313"/>
      <c r="P33" s="313"/>
      <c r="Q33" s="313"/>
      <c r="R33" s="313"/>
      <c r="S33" s="313"/>
      <c r="T33" s="313"/>
      <c r="U33" s="313"/>
      <c r="V33" s="313"/>
      <c r="W33" s="313"/>
      <c r="X33" s="313"/>
      <c r="Y33" s="313"/>
      <c r="Z33" s="313"/>
      <c r="AA33" s="313"/>
      <c r="AB33" s="313"/>
      <c r="AC33" s="313"/>
      <c r="AD33" s="313"/>
      <c r="AE33" s="313"/>
      <c r="AF33" s="313"/>
      <c r="AG33" s="313"/>
      <c r="AH33" s="313"/>
      <c r="AI33" s="313"/>
      <c r="AJ33" s="313"/>
      <c r="AK33" s="313"/>
      <c r="AL33" s="313"/>
      <c r="AM33" s="313"/>
      <c r="AN33" s="313"/>
    </row>
    <row r="34" spans="1:40" s="307" customFormat="1" ht="15.75" customHeight="1">
      <c r="A34" s="308">
        <v>36130</v>
      </c>
      <c r="B34" s="308" t="s">
        <v>167</v>
      </c>
      <c r="C34" s="153"/>
      <c r="D34" s="152"/>
      <c r="E34" s="152"/>
      <c r="F34" s="152"/>
      <c r="G34" s="152"/>
      <c r="H34" s="513">
        <v>0.26</v>
      </c>
      <c r="I34" s="517"/>
      <c r="J34" s="298">
        <v>1549</v>
      </c>
      <c r="K34" s="298">
        <v>1563</v>
      </c>
      <c r="L34" s="297">
        <v>53.348414495945953</v>
      </c>
      <c r="M34" s="296">
        <f t="shared" si="0"/>
        <v>1.4531502321501799E-2</v>
      </c>
      <c r="N34" s="145">
        <f t="shared" si="1"/>
        <v>0.16703064615285479</v>
      </c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  <c r="AG34" s="313"/>
      <c r="AH34" s="313"/>
      <c r="AI34" s="313"/>
      <c r="AJ34" s="313"/>
      <c r="AK34" s="313"/>
      <c r="AL34" s="313"/>
      <c r="AM34" s="313"/>
      <c r="AN34" s="313"/>
    </row>
    <row r="35" spans="1:40" ht="15.75" customHeight="1">
      <c r="A35" s="303">
        <v>36220</v>
      </c>
      <c r="B35" s="303" t="s">
        <v>166</v>
      </c>
      <c r="C35" s="151"/>
      <c r="D35" s="150"/>
      <c r="E35" s="150"/>
      <c r="F35" s="150"/>
      <c r="G35" s="150"/>
      <c r="H35" s="512">
        <v>0.2</v>
      </c>
      <c r="I35" s="518">
        <v>0.23</v>
      </c>
      <c r="J35" s="310">
        <v>1538.9</v>
      </c>
      <c r="K35" s="310">
        <v>1560.45</v>
      </c>
      <c r="L35" s="301">
        <v>55.973066681521665</v>
      </c>
      <c r="M35" s="300">
        <f t="shared" si="0"/>
        <v>4.91983165830574E-2</v>
      </c>
      <c r="N35" s="150">
        <f t="shared" si="1"/>
        <v>0.1350931214423905</v>
      </c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  <c r="AG35" s="313"/>
      <c r="AH35" s="313"/>
      <c r="AI35" s="313"/>
      <c r="AJ35" s="313"/>
      <c r="AK35" s="313"/>
      <c r="AL35" s="313"/>
      <c r="AM35" s="313"/>
      <c r="AN35" s="313"/>
    </row>
    <row r="36" spans="1:40" ht="15.75" customHeight="1">
      <c r="A36" s="303">
        <v>36312</v>
      </c>
      <c r="B36" s="303" t="s">
        <v>165</v>
      </c>
      <c r="C36" s="151"/>
      <c r="D36" s="150"/>
      <c r="E36" s="150"/>
      <c r="F36" s="150"/>
      <c r="G36" s="150"/>
      <c r="H36" s="512">
        <v>0.18</v>
      </c>
      <c r="I36" s="518">
        <v>0.185</v>
      </c>
      <c r="J36" s="310">
        <v>1735</v>
      </c>
      <c r="K36" s="310">
        <v>1671.5</v>
      </c>
      <c r="L36" s="301">
        <v>56.840091659551049</v>
      </c>
      <c r="M36" s="300">
        <f t="shared" ref="M36:M67" si="2">L36/L35-1</f>
        <v>1.5490038860343835E-2</v>
      </c>
      <c r="N36" s="150">
        <f t="shared" si="1"/>
        <v>8.9604543137723702E-2</v>
      </c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  <c r="AG36" s="313"/>
      <c r="AH36" s="313"/>
      <c r="AI36" s="313"/>
      <c r="AJ36" s="313"/>
      <c r="AK36" s="313"/>
      <c r="AL36" s="313"/>
      <c r="AM36" s="313"/>
      <c r="AN36" s="313"/>
    </row>
    <row r="37" spans="1:40" ht="15.75" customHeight="1">
      <c r="A37" s="303">
        <v>36404</v>
      </c>
      <c r="B37" s="303" t="s">
        <v>164</v>
      </c>
      <c r="C37" s="151"/>
      <c r="D37" s="150"/>
      <c r="E37" s="150"/>
      <c r="F37" s="150"/>
      <c r="G37" s="150"/>
      <c r="H37" s="512">
        <v>0.16</v>
      </c>
      <c r="I37" s="518">
        <v>0.16500000000000001</v>
      </c>
      <c r="J37" s="310">
        <v>2020</v>
      </c>
      <c r="K37" s="310">
        <v>1913</v>
      </c>
      <c r="L37" s="301">
        <v>57.489312026798075</v>
      </c>
      <c r="M37" s="300">
        <f t="shared" si="2"/>
        <v>1.1421874038057389E-2</v>
      </c>
      <c r="N37" s="154">
        <f t="shared" si="1"/>
        <v>9.3279315778151961E-2</v>
      </c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  <c r="AG37" s="313"/>
      <c r="AH37" s="313"/>
      <c r="AI37" s="313"/>
      <c r="AJ37" s="313"/>
      <c r="AK37" s="313"/>
      <c r="AL37" s="313"/>
      <c r="AM37" s="313"/>
      <c r="AN37" s="313"/>
    </row>
    <row r="38" spans="1:40" s="307" customFormat="1" ht="15.75" customHeight="1">
      <c r="A38" s="308">
        <v>36495</v>
      </c>
      <c r="B38" s="308" t="s">
        <v>163</v>
      </c>
      <c r="C38" s="153"/>
      <c r="D38" s="152"/>
      <c r="E38" s="152"/>
      <c r="F38" s="152"/>
      <c r="G38" s="152"/>
      <c r="H38" s="513">
        <v>0.12</v>
      </c>
      <c r="I38" s="517">
        <v>0.13500000000000001</v>
      </c>
      <c r="J38" s="298">
        <v>1875</v>
      </c>
      <c r="K38" s="298">
        <v>1921.75</v>
      </c>
      <c r="L38" s="297">
        <v>58.273378570062562</v>
      </c>
      <c r="M38" s="296">
        <f t="shared" si="2"/>
        <v>1.3638474972513137E-2</v>
      </c>
      <c r="N38" s="145">
        <f t="shared" si="1"/>
        <v>9.2316971753506616E-2</v>
      </c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  <c r="AG38" s="313"/>
      <c r="AH38" s="313"/>
      <c r="AI38" s="313"/>
      <c r="AJ38" s="313"/>
      <c r="AK38" s="313"/>
      <c r="AL38" s="313"/>
      <c r="AM38" s="313"/>
      <c r="AN38" s="313"/>
    </row>
    <row r="39" spans="1:40" ht="15.75" customHeight="1">
      <c r="A39" s="303">
        <v>36586</v>
      </c>
      <c r="B39" s="303" t="s">
        <v>162</v>
      </c>
      <c r="C39" s="151"/>
      <c r="D39" s="150"/>
      <c r="E39" s="150"/>
      <c r="F39" s="150"/>
      <c r="G39" s="150"/>
      <c r="H39" s="512">
        <v>0.12</v>
      </c>
      <c r="I39" s="518">
        <v>0.12</v>
      </c>
      <c r="J39" s="310">
        <v>1953.25</v>
      </c>
      <c r="K39" s="310">
        <v>1965.875</v>
      </c>
      <c r="L39" s="301">
        <v>61.416551386274307</v>
      </c>
      <c r="M39" s="300">
        <f t="shared" si="2"/>
        <v>5.3938400232495187E-2</v>
      </c>
      <c r="N39" s="150">
        <f t="shared" ref="N39:N70" si="3">L39/L35-1</f>
        <v>9.7251857500058936E-2</v>
      </c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3"/>
      <c r="AI39" s="313"/>
      <c r="AJ39" s="313"/>
      <c r="AK39" s="313"/>
      <c r="AL39" s="313"/>
      <c r="AM39" s="313"/>
      <c r="AN39" s="313"/>
    </row>
    <row r="40" spans="1:40" ht="15.75" customHeight="1">
      <c r="A40" s="303">
        <v>36678</v>
      </c>
      <c r="B40" s="303" t="s">
        <v>161</v>
      </c>
      <c r="C40" s="151"/>
      <c r="D40" s="150"/>
      <c r="E40" s="150"/>
      <c r="F40" s="150"/>
      <c r="G40" s="150"/>
      <c r="H40" s="512">
        <v>0.12</v>
      </c>
      <c r="I40" s="518">
        <v>0.12</v>
      </c>
      <c r="J40" s="310">
        <v>2139.5</v>
      </c>
      <c r="K40" s="310">
        <v>2071.75</v>
      </c>
      <c r="L40" s="301">
        <v>62.339596232795543</v>
      </c>
      <c r="M40" s="300">
        <f t="shared" si="2"/>
        <v>1.502925230555241E-2</v>
      </c>
      <c r="N40" s="150">
        <f t="shared" si="3"/>
        <v>9.6753970879995821E-2</v>
      </c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</row>
    <row r="41" spans="1:40" ht="15.75" customHeight="1">
      <c r="A41" s="303">
        <v>36770</v>
      </c>
      <c r="B41" s="303" t="s">
        <v>160</v>
      </c>
      <c r="C41" s="151"/>
      <c r="D41" s="150"/>
      <c r="E41" s="150"/>
      <c r="F41" s="150"/>
      <c r="G41" s="150"/>
      <c r="H41" s="512">
        <v>0.12</v>
      </c>
      <c r="I41" s="518">
        <v>0.12</v>
      </c>
      <c r="J41" s="310">
        <v>2211</v>
      </c>
      <c r="K41" s="310">
        <v>2194.5</v>
      </c>
      <c r="L41" s="301">
        <v>62.778353108929529</v>
      </c>
      <c r="M41" s="300">
        <f t="shared" si="2"/>
        <v>7.03817321009792E-3</v>
      </c>
      <c r="N41" s="154">
        <f t="shared" si="3"/>
        <v>9.2000424003439552E-2</v>
      </c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  <c r="AG41" s="313"/>
      <c r="AH41" s="313"/>
      <c r="AI41" s="313"/>
      <c r="AJ41" s="313"/>
      <c r="AK41" s="313"/>
      <c r="AL41" s="313"/>
      <c r="AM41" s="313"/>
      <c r="AN41" s="313"/>
    </row>
    <row r="42" spans="1:40" s="307" customFormat="1" ht="15.75" customHeight="1">
      <c r="A42" s="308">
        <v>36861</v>
      </c>
      <c r="B42" s="308" t="s">
        <v>159</v>
      </c>
      <c r="C42" s="153"/>
      <c r="D42" s="152"/>
      <c r="E42" s="152"/>
      <c r="F42" s="152"/>
      <c r="G42" s="152"/>
      <c r="H42" s="513">
        <v>0.12</v>
      </c>
      <c r="I42" s="517">
        <v>0.12</v>
      </c>
      <c r="J42" s="298">
        <v>2243</v>
      </c>
      <c r="K42" s="298">
        <v>2200.25</v>
      </c>
      <c r="L42" s="297">
        <v>63.371238739998013</v>
      </c>
      <c r="M42" s="296">
        <f t="shared" si="2"/>
        <v>9.4441093419532773E-3</v>
      </c>
      <c r="N42" s="145">
        <f t="shared" si="3"/>
        <v>8.7481802068611003E-2</v>
      </c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  <c r="AG42" s="313"/>
      <c r="AH42" s="313"/>
      <c r="AI42" s="313"/>
      <c r="AJ42" s="313"/>
      <c r="AK42" s="313"/>
      <c r="AL42" s="313"/>
      <c r="AM42" s="313"/>
      <c r="AN42" s="313"/>
    </row>
    <row r="43" spans="1:40" ht="15.75" customHeight="1">
      <c r="A43" s="303">
        <v>36951</v>
      </c>
      <c r="B43" s="303" t="s">
        <v>158</v>
      </c>
      <c r="C43" s="151"/>
      <c r="D43" s="150"/>
      <c r="E43" s="150"/>
      <c r="F43" s="150"/>
      <c r="G43" s="150"/>
      <c r="H43" s="512">
        <v>0.115</v>
      </c>
      <c r="I43" s="518">
        <v>0.11749999999999999</v>
      </c>
      <c r="J43" s="310">
        <v>2307.5</v>
      </c>
      <c r="K43" s="310">
        <v>2276.3249999999998</v>
      </c>
      <c r="L43" s="301">
        <v>66.215821915538967</v>
      </c>
      <c r="M43" s="300">
        <f t="shared" si="2"/>
        <v>4.4887605672532693E-2</v>
      </c>
      <c r="N43" s="150">
        <f t="shared" si="3"/>
        <v>7.8142950408922385E-2</v>
      </c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  <c r="AG43" s="313"/>
      <c r="AH43" s="313"/>
      <c r="AI43" s="313"/>
      <c r="AJ43" s="313"/>
      <c r="AK43" s="313"/>
      <c r="AL43" s="313"/>
      <c r="AM43" s="313"/>
      <c r="AN43" s="313"/>
    </row>
    <row r="44" spans="1:40" ht="15.75" customHeight="1">
      <c r="A44" s="303">
        <v>37043</v>
      </c>
      <c r="B44" s="303" t="s">
        <v>157</v>
      </c>
      <c r="C44" s="151"/>
      <c r="D44" s="150"/>
      <c r="E44" s="150"/>
      <c r="F44" s="150"/>
      <c r="G44" s="150"/>
      <c r="H44" s="512">
        <v>0.115</v>
      </c>
      <c r="I44" s="518">
        <v>0.115</v>
      </c>
      <c r="J44" s="310">
        <v>2301.25</v>
      </c>
      <c r="K44" s="310">
        <v>2325.25</v>
      </c>
      <c r="L44" s="301">
        <v>67.282997445644355</v>
      </c>
      <c r="M44" s="300">
        <f t="shared" si="2"/>
        <v>1.6116624384223677E-2</v>
      </c>
      <c r="N44" s="150">
        <f t="shared" si="3"/>
        <v>7.9297934404140236E-2</v>
      </c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  <c r="AG44" s="313"/>
      <c r="AH44" s="313"/>
      <c r="AI44" s="313"/>
      <c r="AJ44" s="313"/>
      <c r="AK44" s="313"/>
      <c r="AL44" s="313"/>
      <c r="AM44" s="313"/>
      <c r="AN44" s="313"/>
    </row>
    <row r="45" spans="1:40" ht="15.75" customHeight="1">
      <c r="A45" s="303">
        <v>37135</v>
      </c>
      <c r="B45" s="303" t="s">
        <v>156</v>
      </c>
      <c r="C45" s="151"/>
      <c r="D45" s="150"/>
      <c r="E45" s="150"/>
      <c r="F45" s="150"/>
      <c r="G45" s="150"/>
      <c r="H45" s="512">
        <v>9.5000000000000001E-2</v>
      </c>
      <c r="I45" s="518">
        <v>0.10249999999999999</v>
      </c>
      <c r="J45" s="310">
        <v>2330.3000000000002</v>
      </c>
      <c r="K45" s="310">
        <v>2311.9</v>
      </c>
      <c r="L45" s="301">
        <v>67.782511517738115</v>
      </c>
      <c r="M45" s="300">
        <f t="shared" si="2"/>
        <v>7.4240757852279682E-3</v>
      </c>
      <c r="N45" s="154">
        <f t="shared" si="3"/>
        <v>7.9711527317794406E-2</v>
      </c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  <c r="AG45" s="313"/>
      <c r="AH45" s="313"/>
      <c r="AI45" s="313"/>
      <c r="AJ45" s="313"/>
      <c r="AK45" s="313"/>
      <c r="AL45" s="313"/>
      <c r="AM45" s="313"/>
      <c r="AN45" s="313"/>
    </row>
    <row r="46" spans="1:40" s="307" customFormat="1" ht="15.75" customHeight="1">
      <c r="A46" s="308">
        <v>37226</v>
      </c>
      <c r="B46" s="308" t="s">
        <v>155</v>
      </c>
      <c r="C46" s="153"/>
      <c r="D46" s="152"/>
      <c r="E46" s="152"/>
      <c r="F46" s="152"/>
      <c r="G46" s="152"/>
      <c r="H46" s="513">
        <v>8.5000000000000006E-2</v>
      </c>
      <c r="I46" s="517">
        <v>8.8749999999999996E-2</v>
      </c>
      <c r="J46" s="298">
        <v>2312.5</v>
      </c>
      <c r="K46" s="298">
        <v>2311</v>
      </c>
      <c r="L46" s="297">
        <v>68.216828555030176</v>
      </c>
      <c r="M46" s="296">
        <f t="shared" si="2"/>
        <v>6.407508774271431E-3</v>
      </c>
      <c r="N46" s="145">
        <f t="shared" si="3"/>
        <v>7.646354894391183E-2</v>
      </c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  <c r="AG46" s="313"/>
      <c r="AH46" s="313"/>
      <c r="AI46" s="313"/>
      <c r="AJ46" s="313"/>
      <c r="AK46" s="313"/>
      <c r="AL46" s="313"/>
      <c r="AM46" s="313"/>
      <c r="AN46" s="313"/>
    </row>
    <row r="47" spans="1:40" s="492" customFormat="1">
      <c r="A47" s="303">
        <v>37316</v>
      </c>
      <c r="B47" s="303" t="s">
        <v>12</v>
      </c>
      <c r="C47" s="151"/>
      <c r="D47" s="150"/>
      <c r="E47" s="150"/>
      <c r="F47" s="150"/>
      <c r="G47" s="150"/>
      <c r="H47" s="512">
        <v>7.2499999999999995E-2</v>
      </c>
      <c r="I47" s="518">
        <v>7.6249999999999998E-2</v>
      </c>
      <c r="J47" s="310">
        <v>2273</v>
      </c>
      <c r="K47" s="310">
        <v>2272.0250000000001</v>
      </c>
      <c r="L47" s="301">
        <v>70.116950769866307</v>
      </c>
      <c r="M47" s="300">
        <f t="shared" si="2"/>
        <v>2.7854156446210476E-2</v>
      </c>
      <c r="N47" s="150">
        <f t="shared" si="3"/>
        <v>5.8915358013729602E-2</v>
      </c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  <c r="AG47" s="313"/>
      <c r="AH47" s="313"/>
      <c r="AI47" s="313"/>
      <c r="AJ47" s="313"/>
      <c r="AK47" s="313"/>
      <c r="AL47" s="313"/>
      <c r="AM47" s="313"/>
      <c r="AN47" s="313"/>
    </row>
    <row r="48" spans="1:40" s="492" customFormat="1">
      <c r="A48" s="303">
        <v>37408</v>
      </c>
      <c r="B48" s="303" t="s">
        <v>13</v>
      </c>
      <c r="C48" s="151"/>
      <c r="D48" s="150"/>
      <c r="E48" s="150"/>
      <c r="F48" s="150"/>
      <c r="G48" s="150"/>
      <c r="H48" s="512">
        <v>5.2499999999999998E-2</v>
      </c>
      <c r="I48" s="518">
        <v>5.7500000000000002E-2</v>
      </c>
      <c r="J48" s="310">
        <v>2400</v>
      </c>
      <c r="K48" s="310">
        <v>2337.6</v>
      </c>
      <c r="L48" s="301">
        <v>71.487442022836092</v>
      </c>
      <c r="M48" s="300">
        <f t="shared" si="2"/>
        <v>1.954579082407526E-2</v>
      </c>
      <c r="N48" s="150">
        <f t="shared" si="3"/>
        <v>6.2488960611309929E-2</v>
      </c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  <c r="AG48" s="313"/>
      <c r="AH48" s="313"/>
      <c r="AI48" s="313"/>
      <c r="AJ48" s="313"/>
      <c r="AK48" s="313"/>
      <c r="AL48" s="313"/>
      <c r="AM48" s="313"/>
      <c r="AN48" s="313"/>
    </row>
    <row r="49" spans="1:40" s="492" customFormat="1">
      <c r="A49" s="303">
        <v>37500</v>
      </c>
      <c r="B49" s="303" t="s">
        <v>14</v>
      </c>
      <c r="C49" s="151"/>
      <c r="D49" s="150"/>
      <c r="E49" s="150"/>
      <c r="F49" s="150"/>
      <c r="G49" s="150"/>
      <c r="H49" s="512">
        <v>5.2499999999999998E-2</v>
      </c>
      <c r="I49" s="518">
        <v>5.2499999999999998E-2</v>
      </c>
      <c r="J49" s="310">
        <v>2832</v>
      </c>
      <c r="K49" s="310">
        <v>2738.25</v>
      </c>
      <c r="L49" s="301">
        <v>71.828887404720845</v>
      </c>
      <c r="M49" s="300">
        <f t="shared" si="2"/>
        <v>4.7762987767232534E-3</v>
      </c>
      <c r="N49" s="154">
        <f t="shared" si="3"/>
        <v>5.9696458516793394E-2</v>
      </c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  <c r="AG49" s="313"/>
      <c r="AH49" s="313"/>
      <c r="AI49" s="313"/>
      <c r="AJ49" s="313"/>
      <c r="AK49" s="313"/>
      <c r="AL49" s="313"/>
      <c r="AM49" s="313"/>
      <c r="AN49" s="313"/>
    </row>
    <row r="50" spans="1:40" s="492" customFormat="1">
      <c r="A50" s="308">
        <v>37591</v>
      </c>
      <c r="B50" s="308" t="s">
        <v>15</v>
      </c>
      <c r="C50" s="153"/>
      <c r="D50" s="152"/>
      <c r="E50" s="152"/>
      <c r="F50" s="152"/>
      <c r="G50" s="152"/>
      <c r="H50" s="513">
        <v>5.2499999999999998E-2</v>
      </c>
      <c r="I50" s="517">
        <v>5.2499999999999998E-2</v>
      </c>
      <c r="J50" s="298">
        <v>2867</v>
      </c>
      <c r="K50" s="298">
        <v>2821.4749999999999</v>
      </c>
      <c r="L50" s="297">
        <v>72.987077075341631</v>
      </c>
      <c r="M50" s="296">
        <f t="shared" si="2"/>
        <v>1.6124288047160595E-2</v>
      </c>
      <c r="N50" s="145">
        <f t="shared" si="3"/>
        <v>6.992773808684638E-2</v>
      </c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  <c r="AG50" s="313"/>
      <c r="AH50" s="313"/>
      <c r="AI50" s="313"/>
      <c r="AJ50" s="313"/>
      <c r="AK50" s="313"/>
      <c r="AL50" s="313"/>
      <c r="AM50" s="313"/>
      <c r="AN50" s="313"/>
    </row>
    <row r="51" spans="1:40" ht="15.75" customHeight="1">
      <c r="A51" s="303">
        <v>37681</v>
      </c>
      <c r="B51" s="303" t="s">
        <v>16</v>
      </c>
      <c r="C51" s="151"/>
      <c r="D51" s="150"/>
      <c r="E51" s="150"/>
      <c r="F51" s="150"/>
      <c r="G51" s="150"/>
      <c r="H51" s="512">
        <v>6.25E-2</v>
      </c>
      <c r="I51" s="518">
        <v>6.25E-2</v>
      </c>
      <c r="J51" s="310">
        <v>2958.2</v>
      </c>
      <c r="K51" s="310">
        <v>2949.3249999999998</v>
      </c>
      <c r="L51" s="301">
        <v>75.44592995562148</v>
      </c>
      <c r="M51" s="300">
        <f t="shared" si="2"/>
        <v>3.368887998818848E-2</v>
      </c>
      <c r="N51" s="150">
        <f t="shared" si="3"/>
        <v>7.6001296794061091E-2</v>
      </c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  <c r="AG51" s="313"/>
      <c r="AH51" s="313"/>
      <c r="AI51" s="313"/>
      <c r="AJ51" s="313"/>
      <c r="AK51" s="313"/>
      <c r="AL51" s="313"/>
      <c r="AM51" s="313"/>
      <c r="AN51" s="313"/>
    </row>
    <row r="52" spans="1:40" ht="15.75" customHeight="1">
      <c r="A52" s="303">
        <v>37773</v>
      </c>
      <c r="B52" s="303" t="s">
        <v>17</v>
      </c>
      <c r="C52" s="151"/>
      <c r="D52" s="150"/>
      <c r="E52" s="150"/>
      <c r="F52" s="150"/>
      <c r="G52" s="150"/>
      <c r="H52" s="512">
        <v>7.2499999999999995E-2</v>
      </c>
      <c r="I52" s="518">
        <v>7.2499999999999995E-2</v>
      </c>
      <c r="J52" s="310">
        <v>2805.97</v>
      </c>
      <c r="K52" s="310">
        <v>2840.4849999999997</v>
      </c>
      <c r="L52" s="301">
        <v>76.643649833089853</v>
      </c>
      <c r="M52" s="300">
        <f t="shared" si="2"/>
        <v>1.5875208618581382E-2</v>
      </c>
      <c r="N52" s="150">
        <f t="shared" si="3"/>
        <v>7.21274627312396E-2</v>
      </c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  <c r="AG52" s="313"/>
      <c r="AH52" s="313"/>
      <c r="AI52" s="313"/>
      <c r="AJ52" s="313"/>
      <c r="AK52" s="313"/>
      <c r="AL52" s="313"/>
      <c r="AM52" s="313"/>
      <c r="AN52" s="313"/>
    </row>
    <row r="53" spans="1:40" ht="15.75" customHeight="1">
      <c r="A53" s="303">
        <v>37865</v>
      </c>
      <c r="B53" s="303" t="s">
        <v>18</v>
      </c>
      <c r="C53" s="151"/>
      <c r="D53" s="150"/>
      <c r="E53" s="150"/>
      <c r="F53" s="150"/>
      <c r="G53" s="150"/>
      <c r="H53" s="512">
        <v>7.2499999999999995E-2</v>
      </c>
      <c r="I53" s="518">
        <v>7.2499999999999995E-2</v>
      </c>
      <c r="J53" s="310">
        <v>2884</v>
      </c>
      <c r="K53" s="310">
        <v>2880.85</v>
      </c>
      <c r="L53" s="301">
        <v>76.939369884161408</v>
      </c>
      <c r="M53" s="300">
        <f t="shared" si="2"/>
        <v>3.8583764175579294E-3</v>
      </c>
      <c r="N53" s="154">
        <f t="shared" si="3"/>
        <v>7.1148011114880338E-2</v>
      </c>
      <c r="O53" s="313"/>
      <c r="P53" s="313"/>
      <c r="Q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  <c r="AG53" s="313"/>
      <c r="AH53" s="313"/>
      <c r="AI53" s="313"/>
      <c r="AJ53" s="313"/>
      <c r="AK53" s="313"/>
      <c r="AL53" s="313"/>
      <c r="AM53" s="313"/>
      <c r="AN53" s="313"/>
    </row>
    <row r="54" spans="1:40" s="307" customFormat="1" ht="15.75" customHeight="1">
      <c r="A54" s="308">
        <v>37956</v>
      </c>
      <c r="B54" s="308" t="s">
        <v>19</v>
      </c>
      <c r="C54" s="153"/>
      <c r="D54" s="152"/>
      <c r="E54" s="152"/>
      <c r="F54" s="152"/>
      <c r="G54" s="152"/>
      <c r="H54" s="513">
        <v>7.2499999999999995E-2</v>
      </c>
      <c r="I54" s="517">
        <v>7.2499999999999995E-2</v>
      </c>
      <c r="J54" s="298">
        <v>2778.95</v>
      </c>
      <c r="K54" s="298">
        <v>2832.2249999999999</v>
      </c>
      <c r="L54" s="297">
        <v>77.724403521035072</v>
      </c>
      <c r="M54" s="296">
        <f t="shared" si="2"/>
        <v>1.0203276138803785E-2</v>
      </c>
      <c r="N54" s="145">
        <f t="shared" si="3"/>
        <v>6.490637295700008E-2</v>
      </c>
      <c r="O54" s="313"/>
      <c r="P54" s="313"/>
      <c r="Q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G54" s="313"/>
      <c r="AH54" s="313"/>
      <c r="AI54" s="313"/>
      <c r="AJ54" s="313"/>
      <c r="AK54" s="313"/>
      <c r="AL54" s="313"/>
      <c r="AM54" s="313"/>
      <c r="AN54" s="313"/>
    </row>
    <row r="55" spans="1:40" ht="15.75" customHeight="1">
      <c r="A55" s="303">
        <v>38047</v>
      </c>
      <c r="B55" s="303" t="s">
        <v>20</v>
      </c>
      <c r="C55" s="151"/>
      <c r="D55" s="150"/>
      <c r="E55" s="150"/>
      <c r="F55" s="150"/>
      <c r="G55" s="150"/>
      <c r="H55" s="512">
        <v>6.7500000000000004E-2</v>
      </c>
      <c r="I55" s="518">
        <v>7.0000000000000007E-2</v>
      </c>
      <c r="J55" s="310">
        <v>2674.5</v>
      </c>
      <c r="K55" s="310">
        <v>2713.75</v>
      </c>
      <c r="L55" s="301">
        <v>80.13475655458717</v>
      </c>
      <c r="M55" s="300">
        <f t="shared" si="2"/>
        <v>3.1011534657834572E-2</v>
      </c>
      <c r="N55" s="150">
        <f t="shared" si="3"/>
        <v>6.2148171567687482E-2</v>
      </c>
      <c r="O55" s="313"/>
      <c r="P55" s="313"/>
      <c r="Q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G55" s="313"/>
      <c r="AH55" s="313"/>
      <c r="AI55" s="313"/>
      <c r="AJ55" s="313"/>
      <c r="AK55" s="313"/>
      <c r="AL55" s="313"/>
      <c r="AM55" s="313"/>
      <c r="AN55" s="313"/>
    </row>
    <row r="56" spans="1:40" ht="15.75" customHeight="1">
      <c r="A56" s="303">
        <v>38139</v>
      </c>
      <c r="B56" s="303" t="s">
        <v>21</v>
      </c>
      <c r="C56" s="151"/>
      <c r="D56" s="150"/>
      <c r="E56" s="150"/>
      <c r="F56" s="150"/>
      <c r="G56" s="150"/>
      <c r="H56" s="512">
        <v>6.7500000000000004E-2</v>
      </c>
      <c r="I56" s="518">
        <v>6.7500000000000004E-2</v>
      </c>
      <c r="J56" s="310">
        <v>2699.48</v>
      </c>
      <c r="K56" s="310">
        <v>2680.8649999999998</v>
      </c>
      <c r="L56" s="301">
        <v>81.294474560245575</v>
      </c>
      <c r="M56" s="300">
        <f t="shared" si="2"/>
        <v>1.4472097445861865E-2</v>
      </c>
      <c r="N56" s="150">
        <f t="shared" si="3"/>
        <v>6.068114889210019E-2</v>
      </c>
      <c r="O56" s="313"/>
      <c r="P56" s="313"/>
      <c r="Q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G56" s="313"/>
      <c r="AH56" s="313"/>
      <c r="AI56" s="313"/>
      <c r="AJ56" s="313"/>
      <c r="AK56" s="313"/>
      <c r="AL56" s="313"/>
      <c r="AM56" s="313"/>
      <c r="AN56" s="313"/>
    </row>
    <row r="57" spans="1:40" ht="15.75" customHeight="1">
      <c r="A57" s="303">
        <v>38231</v>
      </c>
      <c r="B57" s="303" t="s">
        <v>22</v>
      </c>
      <c r="C57" s="151"/>
      <c r="D57" s="150"/>
      <c r="E57" s="150"/>
      <c r="F57" s="150"/>
      <c r="G57" s="150"/>
      <c r="H57" s="512">
        <v>6.7500000000000004E-2</v>
      </c>
      <c r="I57" s="518">
        <v>6.7500000000000004E-2</v>
      </c>
      <c r="J57" s="310">
        <v>2596.25</v>
      </c>
      <c r="K57" s="310">
        <v>2606.75</v>
      </c>
      <c r="L57" s="301">
        <v>81.534684869369784</v>
      </c>
      <c r="M57" s="300">
        <f t="shared" si="2"/>
        <v>2.954817168369761E-3</v>
      </c>
      <c r="N57" s="154">
        <f t="shared" si="3"/>
        <v>5.972644423949669E-2</v>
      </c>
      <c r="O57" s="313"/>
      <c r="P57" s="313"/>
      <c r="Q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G57" s="313"/>
      <c r="AH57" s="313"/>
      <c r="AI57" s="313"/>
      <c r="AJ57" s="313"/>
      <c r="AK57" s="313"/>
      <c r="AL57" s="313"/>
      <c r="AM57" s="313"/>
      <c r="AN57" s="313"/>
    </row>
    <row r="58" spans="1:40" s="307" customFormat="1" ht="15.75" customHeight="1">
      <c r="A58" s="308">
        <v>38322</v>
      </c>
      <c r="B58" s="308" t="s">
        <v>23</v>
      </c>
      <c r="C58" s="153"/>
      <c r="D58" s="152"/>
      <c r="E58" s="152"/>
      <c r="F58" s="152"/>
      <c r="G58" s="152"/>
      <c r="H58" s="513">
        <v>6.5000000000000002E-2</v>
      </c>
      <c r="I58" s="517">
        <v>6.6250000000000003E-2</v>
      </c>
      <c r="J58" s="298">
        <v>2396.5</v>
      </c>
      <c r="K58" s="298">
        <v>2491.5</v>
      </c>
      <c r="L58" s="297">
        <v>81.997320574808299</v>
      </c>
      <c r="M58" s="296">
        <f t="shared" si="2"/>
        <v>5.674096934080497E-3</v>
      </c>
      <c r="N58" s="145">
        <f t="shared" si="3"/>
        <v>5.4975231204145825E-2</v>
      </c>
      <c r="O58" s="313"/>
      <c r="P58" s="313"/>
      <c r="Q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G58" s="313"/>
      <c r="AH58" s="313"/>
      <c r="AI58" s="313"/>
      <c r="AJ58" s="313"/>
      <c r="AK58" s="313"/>
      <c r="AL58" s="313"/>
      <c r="AM58" s="313"/>
      <c r="AN58" s="313"/>
    </row>
    <row r="59" spans="1:40" ht="15.75" customHeight="1">
      <c r="A59" s="303">
        <v>38412</v>
      </c>
      <c r="B59" s="303" t="s">
        <v>24</v>
      </c>
      <c r="C59" s="151">
        <v>94.095972874332148</v>
      </c>
      <c r="D59" s="150"/>
      <c r="E59" s="150"/>
      <c r="F59" s="150"/>
      <c r="G59" s="150"/>
      <c r="H59" s="512">
        <v>6.5000000000000002E-2</v>
      </c>
      <c r="I59" s="518">
        <v>6.5000000000000002E-2</v>
      </c>
      <c r="J59" s="310">
        <v>2367</v>
      </c>
      <c r="K59" s="310">
        <v>2367.875</v>
      </c>
      <c r="L59" s="301">
        <v>84.162690191349327</v>
      </c>
      <c r="M59" s="300">
        <f t="shared" si="2"/>
        <v>2.6407809442571928E-2</v>
      </c>
      <c r="N59" s="150">
        <f t="shared" si="3"/>
        <v>5.0264502070563655E-2</v>
      </c>
      <c r="O59" s="313"/>
      <c r="P59" s="313"/>
      <c r="Q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  <c r="AG59" s="313"/>
      <c r="AH59" s="313"/>
      <c r="AI59" s="313"/>
      <c r="AJ59" s="313"/>
      <c r="AK59" s="313"/>
      <c r="AL59" s="313"/>
      <c r="AM59" s="313"/>
      <c r="AN59" s="313"/>
    </row>
    <row r="60" spans="1:40" ht="15.75" customHeight="1">
      <c r="A60" s="303">
        <v>38504</v>
      </c>
      <c r="B60" s="303" t="s">
        <v>25</v>
      </c>
      <c r="C60" s="151">
        <v>97.548479016126578</v>
      </c>
      <c r="D60" s="150"/>
      <c r="E60" s="150"/>
      <c r="F60" s="150"/>
      <c r="G60" s="150">
        <v>2.3368878004800475E-2</v>
      </c>
      <c r="H60" s="512">
        <v>6.5000000000000002E-2</v>
      </c>
      <c r="I60" s="518">
        <v>6.5000000000000002E-2</v>
      </c>
      <c r="J60" s="310">
        <v>2327</v>
      </c>
      <c r="K60" s="310">
        <v>2337.2349999999997</v>
      </c>
      <c r="L60" s="301">
        <v>85.217009305779897</v>
      </c>
      <c r="M60" s="300">
        <f t="shared" si="2"/>
        <v>1.2527155584422411E-2</v>
      </c>
      <c r="N60" s="150">
        <f t="shared" si="3"/>
        <v>4.8250939153649641E-2</v>
      </c>
      <c r="O60" s="313"/>
      <c r="P60" s="313"/>
      <c r="Q60" s="313"/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  <c r="AG60" s="313"/>
      <c r="AH60" s="313"/>
      <c r="AI60" s="313"/>
      <c r="AJ60" s="313"/>
      <c r="AK60" s="313"/>
      <c r="AL60" s="313"/>
      <c r="AM60" s="313"/>
      <c r="AN60" s="313"/>
    </row>
    <row r="61" spans="1:40" ht="15.75" customHeight="1">
      <c r="A61" s="303">
        <v>38596</v>
      </c>
      <c r="B61" s="303" t="s">
        <v>26</v>
      </c>
      <c r="C61" s="151">
        <v>100.39486356772504</v>
      </c>
      <c r="D61" s="150"/>
      <c r="E61" s="150"/>
      <c r="F61" s="150"/>
      <c r="G61" s="150">
        <v>-2.8579005269209201E-3</v>
      </c>
      <c r="H61" s="512">
        <v>0.06</v>
      </c>
      <c r="I61" s="518">
        <v>6.25E-2</v>
      </c>
      <c r="J61" s="310">
        <v>2291</v>
      </c>
      <c r="K61" s="310">
        <v>2300</v>
      </c>
      <c r="L61" s="301">
        <v>85.624544188344615</v>
      </c>
      <c r="M61" s="300">
        <f t="shared" si="2"/>
        <v>4.7823185287150238E-3</v>
      </c>
      <c r="N61" s="154">
        <f t="shared" si="3"/>
        <v>5.0160975363152227E-2</v>
      </c>
      <c r="O61" s="313"/>
      <c r="P61" s="313"/>
      <c r="Q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  <c r="AG61" s="313"/>
      <c r="AH61" s="313"/>
      <c r="AI61" s="313"/>
      <c r="AJ61" s="313"/>
      <c r="AK61" s="313"/>
      <c r="AL61" s="313"/>
      <c r="AM61" s="313"/>
      <c r="AN61" s="313"/>
    </row>
    <row r="62" spans="1:40" s="307" customFormat="1" ht="15.75" customHeight="1">
      <c r="A62" s="308">
        <v>38687</v>
      </c>
      <c r="B62" s="308" t="s">
        <v>27</v>
      </c>
      <c r="C62" s="153">
        <v>107.96068454181625</v>
      </c>
      <c r="D62" s="152"/>
      <c r="E62" s="152"/>
      <c r="F62" s="152"/>
      <c r="G62" s="152">
        <v>1.801014891478081E-2</v>
      </c>
      <c r="H62" s="513">
        <v>0.06</v>
      </c>
      <c r="I62" s="517">
        <v>0.06</v>
      </c>
      <c r="J62" s="298">
        <v>2286.5</v>
      </c>
      <c r="K62" s="298">
        <v>2288.25</v>
      </c>
      <c r="L62" s="297">
        <v>85.978210116744719</v>
      </c>
      <c r="M62" s="296">
        <f t="shared" si="2"/>
        <v>4.1304269909123725E-3</v>
      </c>
      <c r="N62" s="145">
        <f t="shared" si="3"/>
        <v>4.8549019821989781E-2</v>
      </c>
      <c r="O62" s="313"/>
      <c r="P62" s="313"/>
      <c r="Q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  <c r="AG62" s="313"/>
      <c r="AH62" s="313"/>
      <c r="AI62" s="313"/>
      <c r="AJ62" s="313"/>
      <c r="AK62" s="313"/>
      <c r="AL62" s="313"/>
      <c r="AM62" s="313"/>
      <c r="AN62" s="313"/>
    </row>
    <row r="63" spans="1:40" ht="15.75" customHeight="1">
      <c r="A63" s="303">
        <v>38777</v>
      </c>
      <c r="B63" s="303" t="s">
        <v>28</v>
      </c>
      <c r="C63" s="151">
        <v>100.09414753239665</v>
      </c>
      <c r="D63" s="183">
        <f t="shared" ref="D63:D94" ca="1" si="4">AVERAGE(OFFSET($C$1,MATCH(EDATE(A63,0),$A$1:$A$304,0)-1,,IF(MONTH($A63)=3,-1,IF(MONTH($A63)=6,-2,IF(MONTH($A63)=9,-3,-4)))))/AVERAGE(OFFSET($C$1,MATCH(EDATE(A63,-12),$A$1:$A$304,0)-1,,IF(MONTH($A63)=3,-1,IF(MONTH($A63)=6,-2,IF(MONTH($A63)=9,-3,-4)))))-1</f>
        <v>6.3745285529649864E-2</v>
      </c>
      <c r="E63" s="150"/>
      <c r="F63" s="150">
        <f t="shared" ref="F63:F94" si="5">C63/C59-1</f>
        <v>6.3745285529649864E-2</v>
      </c>
      <c r="G63" s="150">
        <v>2.4650123377036204E-2</v>
      </c>
      <c r="H63" s="512">
        <v>0.06</v>
      </c>
      <c r="I63" s="518">
        <v>0.06</v>
      </c>
      <c r="J63" s="310">
        <v>2297.35</v>
      </c>
      <c r="K63" s="310">
        <v>2282</v>
      </c>
      <c r="L63" s="301">
        <v>87.623466362857968</v>
      </c>
      <c r="M63" s="300">
        <f t="shared" si="2"/>
        <v>1.9135735017968614E-2</v>
      </c>
      <c r="N63" s="150">
        <f t="shared" si="3"/>
        <v>4.112007545909413E-2</v>
      </c>
      <c r="O63" s="313"/>
      <c r="P63" s="313"/>
      <c r="Q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G63" s="313"/>
      <c r="AH63" s="313"/>
      <c r="AI63" s="313"/>
      <c r="AJ63" s="313"/>
      <c r="AK63" s="313"/>
      <c r="AL63" s="313"/>
      <c r="AM63" s="313"/>
      <c r="AN63" s="313"/>
    </row>
    <row r="64" spans="1:40" ht="15.75" customHeight="1">
      <c r="A64" s="303">
        <v>38869</v>
      </c>
      <c r="B64" s="303" t="s">
        <v>29</v>
      </c>
      <c r="C64" s="151">
        <v>102.74102282479809</v>
      </c>
      <c r="D64" s="150">
        <f t="shared" ca="1" si="4"/>
        <v>5.8393125166662507E-2</v>
      </c>
      <c r="E64" s="150"/>
      <c r="F64" s="150">
        <f t="shared" si="5"/>
        <v>5.3230392324344677E-2</v>
      </c>
      <c r="G64" s="150">
        <v>1.2371413410587007E-2</v>
      </c>
      <c r="H64" s="512">
        <v>6.5000000000000002E-2</v>
      </c>
      <c r="I64" s="518">
        <v>6.3750000000000001E-2</v>
      </c>
      <c r="J64" s="310">
        <v>2635.5</v>
      </c>
      <c r="K64" s="310">
        <v>2508.75</v>
      </c>
      <c r="L64" s="301">
        <v>88.57306641402046</v>
      </c>
      <c r="M64" s="300">
        <f t="shared" si="2"/>
        <v>1.083728013258578E-2</v>
      </c>
      <c r="N64" s="150">
        <f t="shared" si="3"/>
        <v>3.9382479338111898E-2</v>
      </c>
      <c r="O64" s="313"/>
      <c r="P64" s="313"/>
      <c r="Q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G64" s="313"/>
      <c r="AH64" s="313"/>
      <c r="AI64" s="313"/>
      <c r="AJ64" s="313"/>
      <c r="AK64" s="313"/>
      <c r="AL64" s="313"/>
      <c r="AM64" s="313"/>
      <c r="AN64" s="313"/>
    </row>
    <row r="65" spans="1:40" ht="15.75" customHeight="1">
      <c r="A65" s="303">
        <v>38961</v>
      </c>
      <c r="B65" s="303" t="s">
        <v>30</v>
      </c>
      <c r="C65" s="151">
        <v>108.07988863053215</v>
      </c>
      <c r="D65" s="150">
        <f t="shared" ca="1" si="4"/>
        <v>6.4634254808907388E-2</v>
      </c>
      <c r="E65" s="150"/>
      <c r="F65" s="150">
        <f t="shared" si="5"/>
        <v>7.6547990501754093E-2</v>
      </c>
      <c r="G65" s="150">
        <v>1.9748051485769524E-2</v>
      </c>
      <c r="H65" s="512">
        <v>7.0000000000000007E-2</v>
      </c>
      <c r="I65" s="518">
        <v>6.7500000000000004E-2</v>
      </c>
      <c r="J65" s="310">
        <v>2393.5</v>
      </c>
      <c r="K65" s="310">
        <v>2409.75</v>
      </c>
      <c r="L65" s="301">
        <v>89.543458977779522</v>
      </c>
      <c r="M65" s="300">
        <f t="shared" si="2"/>
        <v>1.095584248176662E-2</v>
      </c>
      <c r="N65" s="154">
        <f t="shared" si="3"/>
        <v>4.5768591547940218E-2</v>
      </c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G65" s="313"/>
      <c r="AH65" s="313"/>
      <c r="AI65" s="313"/>
      <c r="AJ65" s="313"/>
      <c r="AK65" s="313"/>
      <c r="AL65" s="313"/>
      <c r="AM65" s="313"/>
      <c r="AN65" s="313"/>
    </row>
    <row r="66" spans="1:40" s="307" customFormat="1" ht="15.75" customHeight="1">
      <c r="A66" s="308">
        <v>39052</v>
      </c>
      <c r="B66" s="308" t="s">
        <v>31</v>
      </c>
      <c r="C66" s="153">
        <v>115.9524158060492</v>
      </c>
      <c r="D66" s="152">
        <f t="shared" ca="1" si="4"/>
        <v>6.7168686984440118E-2</v>
      </c>
      <c r="E66" s="491">
        <f t="shared" ref="E66:E97" si="6">AVERAGE(C63:C66)/AVERAGE(C59:C62)-1</f>
        <v>6.7168686984440118E-2</v>
      </c>
      <c r="F66" s="152">
        <f t="shared" si="5"/>
        <v>7.4024458979208507E-2</v>
      </c>
      <c r="G66" s="152">
        <v>1.5539362085437824E-2</v>
      </c>
      <c r="H66" s="513">
        <v>7.4999999999999997E-2</v>
      </c>
      <c r="I66" s="517">
        <v>7.3749999999999996E-2</v>
      </c>
      <c r="J66" s="298">
        <v>2240</v>
      </c>
      <c r="K66" s="298">
        <v>2278.9</v>
      </c>
      <c r="L66" s="297">
        <v>89.828237376738485</v>
      </c>
      <c r="M66" s="296">
        <f t="shared" si="2"/>
        <v>3.1803372598062651E-3</v>
      </c>
      <c r="N66" s="145">
        <f t="shared" si="3"/>
        <v>4.4779104551793347E-2</v>
      </c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  <c r="AG66" s="313"/>
      <c r="AH66" s="313"/>
      <c r="AI66" s="313"/>
      <c r="AJ66" s="313"/>
      <c r="AK66" s="313"/>
      <c r="AL66" s="313"/>
      <c r="AM66" s="313"/>
      <c r="AN66" s="313"/>
    </row>
    <row r="67" spans="1:40" ht="15.75" customHeight="1">
      <c r="A67" s="303">
        <v>39142</v>
      </c>
      <c r="B67" s="303" t="s">
        <v>32</v>
      </c>
      <c r="C67" s="151">
        <v>106.81366370083825</v>
      </c>
      <c r="D67" s="150">
        <f t="shared" ca="1" si="4"/>
        <v>6.7131958601942765E-2</v>
      </c>
      <c r="E67" s="150">
        <f t="shared" si="6"/>
        <v>6.7953055028852516E-2</v>
      </c>
      <c r="F67" s="150">
        <f t="shared" si="5"/>
        <v>6.7131958601942765E-2</v>
      </c>
      <c r="G67" s="150">
        <v>1.8383954971028071E-2</v>
      </c>
      <c r="H67" s="512">
        <v>8.2500000000000004E-2</v>
      </c>
      <c r="I67" s="518">
        <v>0.08</v>
      </c>
      <c r="J67" s="310">
        <v>2148.63</v>
      </c>
      <c r="K67" s="310">
        <v>2203.59</v>
      </c>
      <c r="L67" s="301">
        <v>92.688506687943743</v>
      </c>
      <c r="M67" s="300">
        <f t="shared" si="2"/>
        <v>3.1841538860540197E-2</v>
      </c>
      <c r="N67" s="150">
        <f t="shared" si="3"/>
        <v>5.7804610286825486E-2</v>
      </c>
      <c r="O67" s="313"/>
      <c r="P67" s="313"/>
      <c r="Q67" s="313"/>
      <c r="R67" s="313"/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  <c r="AG67" s="313"/>
      <c r="AH67" s="313"/>
      <c r="AI67" s="313"/>
      <c r="AJ67" s="313"/>
      <c r="AK67" s="313"/>
      <c r="AL67" s="313"/>
      <c r="AM67" s="313"/>
      <c r="AN67" s="313"/>
    </row>
    <row r="68" spans="1:40" ht="15.75" customHeight="1">
      <c r="A68" s="303">
        <v>39234</v>
      </c>
      <c r="B68" s="303" t="s">
        <v>33</v>
      </c>
      <c r="C68" s="151">
        <v>109.79055709731391</v>
      </c>
      <c r="D68" s="150">
        <f t="shared" ca="1" si="4"/>
        <v>6.7882953516936739E-2</v>
      </c>
      <c r="E68" s="150">
        <f t="shared" si="6"/>
        <v>7.1611068649108045E-2</v>
      </c>
      <c r="F68" s="150">
        <f t="shared" si="5"/>
        <v>6.8614600854589813E-2</v>
      </c>
      <c r="G68" s="150">
        <v>1.2116045680159893E-2</v>
      </c>
      <c r="H68" s="512">
        <v>0.09</v>
      </c>
      <c r="I68" s="518">
        <v>8.7499999999999994E-2</v>
      </c>
      <c r="J68" s="310">
        <v>1960.35</v>
      </c>
      <c r="K68" s="310">
        <v>2035.8999999999999</v>
      </c>
      <c r="L68" s="301">
        <v>93.917403577883348</v>
      </c>
      <c r="M68" s="300">
        <f t="shared" ref="M68:M99" si="7">L68/L67-1</f>
        <v>1.3258352452229616E-2</v>
      </c>
      <c r="N68" s="150">
        <f t="shared" si="3"/>
        <v>6.0338174800019351E-2</v>
      </c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  <c r="AG68" s="313"/>
      <c r="AH68" s="313"/>
      <c r="AI68" s="313"/>
      <c r="AJ68" s="313"/>
      <c r="AK68" s="313"/>
      <c r="AL68" s="313"/>
      <c r="AM68" s="313"/>
      <c r="AN68" s="313"/>
    </row>
    <row r="69" spans="1:40" ht="15.75" customHeight="1">
      <c r="A69" s="303">
        <v>39326</v>
      </c>
      <c r="B69" s="303" t="s">
        <v>34</v>
      </c>
      <c r="C69" s="151">
        <v>115.48826622278231</v>
      </c>
      <c r="D69" s="150">
        <f t="shared" ca="1" si="4"/>
        <v>6.8113227137202026E-2</v>
      </c>
      <c r="E69" s="150">
        <f t="shared" si="6"/>
        <v>6.9636783098621313E-2</v>
      </c>
      <c r="F69" s="150">
        <f t="shared" si="5"/>
        <v>6.8545385141684179E-2</v>
      </c>
      <c r="G69" s="150">
        <v>2.1151388630129997E-2</v>
      </c>
      <c r="H69" s="512">
        <v>9.2499999999999999E-2</v>
      </c>
      <c r="I69" s="518">
        <v>9.2499999999999999E-2</v>
      </c>
      <c r="J69" s="310">
        <v>2019.25</v>
      </c>
      <c r="K69" s="310">
        <v>1996.7750000000001</v>
      </c>
      <c r="L69" s="301">
        <v>94.025110817281856</v>
      </c>
      <c r="M69" s="300">
        <f t="shared" si="7"/>
        <v>1.1468293979102206E-3</v>
      </c>
      <c r="N69" s="154">
        <f t="shared" si="3"/>
        <v>5.005001918246732E-2</v>
      </c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  <c r="AG69" s="313"/>
      <c r="AH69" s="313"/>
      <c r="AI69" s="313"/>
      <c r="AJ69" s="313"/>
      <c r="AK69" s="313"/>
      <c r="AL69" s="313"/>
      <c r="AM69" s="313"/>
      <c r="AN69" s="313"/>
    </row>
    <row r="70" spans="1:40" s="307" customFormat="1" ht="15.75" customHeight="1">
      <c r="A70" s="308">
        <v>39417</v>
      </c>
      <c r="B70" s="308" t="s">
        <v>35</v>
      </c>
      <c r="C70" s="153">
        <v>123.53814929661637</v>
      </c>
      <c r="D70" s="152">
        <f t="shared" ca="1" si="4"/>
        <v>6.7381946909097712E-2</v>
      </c>
      <c r="E70" s="152">
        <f t="shared" si="6"/>
        <v>6.7381946909097712E-2</v>
      </c>
      <c r="F70" s="152">
        <f t="shared" si="5"/>
        <v>6.5421090520922265E-2</v>
      </c>
      <c r="G70" s="152">
        <v>1.2419188778656887E-2</v>
      </c>
      <c r="H70" s="513">
        <v>9.5000000000000001E-2</v>
      </c>
      <c r="I70" s="517">
        <v>9.375E-2</v>
      </c>
      <c r="J70" s="298">
        <v>2017.25</v>
      </c>
      <c r="K70" s="298">
        <v>2006.25</v>
      </c>
      <c r="L70" s="297">
        <v>94.943113691625243</v>
      </c>
      <c r="M70" s="296">
        <f t="shared" si="7"/>
        <v>9.763379871227551E-3</v>
      </c>
      <c r="N70" s="145">
        <f t="shared" si="3"/>
        <v>5.6940628740548727E-2</v>
      </c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  <c r="AG70" s="313"/>
      <c r="AH70" s="313"/>
      <c r="AI70" s="313"/>
      <c r="AJ70" s="313"/>
      <c r="AK70" s="313"/>
      <c r="AL70" s="313"/>
      <c r="AM70" s="313"/>
      <c r="AN70" s="313"/>
    </row>
    <row r="71" spans="1:40" ht="15.75" customHeight="1">
      <c r="A71" s="303">
        <v>39508</v>
      </c>
      <c r="B71" s="303" t="s">
        <v>36</v>
      </c>
      <c r="C71" s="151">
        <v>112.34095592102753</v>
      </c>
      <c r="D71" s="150">
        <f t="shared" ca="1" si="4"/>
        <v>5.1747052096911661E-2</v>
      </c>
      <c r="E71" s="150">
        <f t="shared" si="6"/>
        <v>6.3588018437400251E-2</v>
      </c>
      <c r="F71" s="150">
        <f t="shared" si="5"/>
        <v>5.1747052096911661E-2</v>
      </c>
      <c r="G71" s="150">
        <v>2.6917449016945483E-3</v>
      </c>
      <c r="H71" s="512">
        <v>9.7500000000000003E-2</v>
      </c>
      <c r="I71" s="518">
        <v>9.6250000000000002E-2</v>
      </c>
      <c r="J71" s="310">
        <v>1834.7</v>
      </c>
      <c r="K71" s="310">
        <v>1885.7</v>
      </c>
      <c r="L71" s="301">
        <v>98.181183334956387</v>
      </c>
      <c r="M71" s="300">
        <f t="shared" si="7"/>
        <v>3.4105366017891381E-2</v>
      </c>
      <c r="N71" s="150">
        <f t="shared" ref="N71:N102" si="8">L71/L67-1</f>
        <v>5.9259522494034211E-2</v>
      </c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  <c r="AG71" s="313"/>
      <c r="AH71" s="313"/>
      <c r="AI71" s="313"/>
      <c r="AJ71" s="313"/>
      <c r="AK71" s="313"/>
      <c r="AL71" s="313"/>
      <c r="AM71" s="313"/>
      <c r="AN71" s="313"/>
    </row>
    <row r="72" spans="1:40" ht="15.75" customHeight="1">
      <c r="A72" s="303">
        <v>39600</v>
      </c>
      <c r="B72" s="303" t="s">
        <v>37</v>
      </c>
      <c r="C72" s="151">
        <v>115.04425261071367</v>
      </c>
      <c r="D72" s="150">
        <f t="shared" ca="1" si="4"/>
        <v>4.9772750013193701E-2</v>
      </c>
      <c r="E72" s="150">
        <f t="shared" si="6"/>
        <v>5.8495148132977848E-2</v>
      </c>
      <c r="F72" s="150">
        <f t="shared" si="5"/>
        <v>4.785197973577171E-2</v>
      </c>
      <c r="G72" s="150">
        <v>9.3360681603125162E-3</v>
      </c>
      <c r="H72" s="512">
        <v>9.7500000000000003E-2</v>
      </c>
      <c r="I72" s="518">
        <v>9.7500000000000003E-2</v>
      </c>
      <c r="J72" s="310">
        <v>1899.15</v>
      </c>
      <c r="K72" s="310">
        <v>1840.5150000000001</v>
      </c>
      <c r="L72" s="301">
        <v>100.66105158872762</v>
      </c>
      <c r="M72" s="300">
        <f t="shared" si="7"/>
        <v>2.5258080719101406E-2</v>
      </c>
      <c r="N72" s="150">
        <f t="shared" si="8"/>
        <v>7.1804029433713223E-2</v>
      </c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  <c r="AG72" s="313"/>
      <c r="AH72" s="313"/>
      <c r="AI72" s="313"/>
      <c r="AJ72" s="313"/>
      <c r="AK72" s="313"/>
      <c r="AL72" s="313"/>
      <c r="AM72" s="313"/>
      <c r="AN72" s="313"/>
    </row>
    <row r="73" spans="1:40" ht="15.75" customHeight="1">
      <c r="A73" s="303">
        <v>39692</v>
      </c>
      <c r="B73" s="303" t="s">
        <v>38</v>
      </c>
      <c r="C73" s="151">
        <v>119.32185242016619</v>
      </c>
      <c r="D73" s="150">
        <f t="shared" ca="1" si="4"/>
        <v>4.4007541579980547E-2</v>
      </c>
      <c r="E73" s="150">
        <f t="shared" si="6"/>
        <v>4.9549291335455603E-2</v>
      </c>
      <c r="F73" s="150">
        <f t="shared" si="5"/>
        <v>3.3194594765053598E-2</v>
      </c>
      <c r="G73" s="150">
        <v>8.7049646602364028E-3</v>
      </c>
      <c r="H73" s="512">
        <v>0.1</v>
      </c>
      <c r="I73" s="518">
        <v>0.1</v>
      </c>
      <c r="J73" s="310">
        <v>2185</v>
      </c>
      <c r="K73" s="310">
        <v>1990</v>
      </c>
      <c r="L73" s="301">
        <v>101.14630767502175</v>
      </c>
      <c r="M73" s="300">
        <f t="shared" si="7"/>
        <v>4.8206935913679416E-3</v>
      </c>
      <c r="N73" s="154">
        <f t="shared" si="8"/>
        <v>7.5737181225751904E-2</v>
      </c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  <c r="AG73" s="313"/>
      <c r="AH73" s="313"/>
      <c r="AI73" s="313"/>
      <c r="AJ73" s="313"/>
      <c r="AK73" s="313"/>
      <c r="AL73" s="313"/>
      <c r="AM73" s="313"/>
      <c r="AN73" s="313"/>
    </row>
    <row r="74" spans="1:40" s="307" customFormat="1" ht="15.75" customHeight="1">
      <c r="A74" s="308">
        <v>39783</v>
      </c>
      <c r="B74" s="308" t="s">
        <v>39</v>
      </c>
      <c r="C74" s="153">
        <v>123.88396211681314</v>
      </c>
      <c r="D74" s="152">
        <f t="shared" ca="1" si="4"/>
        <v>3.2834461861653841E-2</v>
      </c>
      <c r="E74" s="152">
        <f t="shared" si="6"/>
        <v>3.2834461861653841E-2</v>
      </c>
      <c r="F74" s="152">
        <f t="shared" si="5"/>
        <v>2.7992391189741728E-3</v>
      </c>
      <c r="G74" s="152">
        <v>-1.7007871915429296E-2</v>
      </c>
      <c r="H74" s="513">
        <v>9.5000000000000001E-2</v>
      </c>
      <c r="I74" s="517">
        <v>9.7500000000000003E-2</v>
      </c>
      <c r="J74" s="298">
        <v>2248.58</v>
      </c>
      <c r="K74" s="298">
        <v>2312.4949999999999</v>
      </c>
      <c r="L74" s="297">
        <v>102.22976840723442</v>
      </c>
      <c r="M74" s="296">
        <f t="shared" si="7"/>
        <v>1.071181694238188E-2</v>
      </c>
      <c r="N74" s="145">
        <f t="shared" si="8"/>
        <v>7.6747585288557074E-2</v>
      </c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  <c r="AG74" s="313"/>
      <c r="AH74" s="313"/>
      <c r="AI74" s="313"/>
      <c r="AJ74" s="313"/>
      <c r="AK74" s="313"/>
      <c r="AL74" s="313"/>
      <c r="AM74" s="313"/>
      <c r="AN74" s="313"/>
    </row>
    <row r="75" spans="1:40" ht="15.75" customHeight="1">
      <c r="A75" s="303">
        <v>39873</v>
      </c>
      <c r="B75" s="303" t="s">
        <v>40</v>
      </c>
      <c r="C75" s="151">
        <v>112.50394356986992</v>
      </c>
      <c r="D75" s="150">
        <f t="shared" ca="1" si="4"/>
        <v>1.4508301759241782E-3</v>
      </c>
      <c r="E75" s="150">
        <f t="shared" si="6"/>
        <v>2.0808667890088284E-2</v>
      </c>
      <c r="F75" s="150">
        <f t="shared" si="5"/>
        <v>1.4508301759241782E-3</v>
      </c>
      <c r="G75" s="150">
        <v>3.1076939558414285E-3</v>
      </c>
      <c r="H75" s="512">
        <v>7.0000000000000007E-2</v>
      </c>
      <c r="I75" s="518">
        <v>0.08</v>
      </c>
      <c r="J75" s="310">
        <v>2548.3000000000002</v>
      </c>
      <c r="K75" s="310">
        <v>2491.4499999999998</v>
      </c>
      <c r="L75" s="301">
        <v>104.21028922343454</v>
      </c>
      <c r="M75" s="300">
        <f t="shared" si="7"/>
        <v>1.9373230000000463E-2</v>
      </c>
      <c r="N75" s="150">
        <f t="shared" si="8"/>
        <v>6.140795704110813E-2</v>
      </c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  <c r="AG75" s="313"/>
      <c r="AH75" s="313"/>
      <c r="AI75" s="313"/>
      <c r="AJ75" s="313"/>
      <c r="AK75" s="313"/>
      <c r="AL75" s="313"/>
      <c r="AM75" s="313"/>
      <c r="AN75" s="313"/>
    </row>
    <row r="76" spans="1:40" ht="15.75" customHeight="1">
      <c r="A76" s="303">
        <v>39965</v>
      </c>
      <c r="B76" s="303" t="s">
        <v>41</v>
      </c>
      <c r="C76" s="151">
        <v>115.84439128262018</v>
      </c>
      <c r="D76" s="150">
        <f t="shared" ca="1" si="4"/>
        <v>4.2356595091119775E-3</v>
      </c>
      <c r="E76" s="150">
        <f t="shared" si="6"/>
        <v>1.1025722930451121E-2</v>
      </c>
      <c r="F76" s="150">
        <f t="shared" si="5"/>
        <v>6.9550512411429288E-3</v>
      </c>
      <c r="G76" s="150">
        <v>9.9660095366242984E-3</v>
      </c>
      <c r="H76" s="512">
        <v>4.4999999999999998E-2</v>
      </c>
      <c r="I76" s="518">
        <v>5.7500000000000002E-2</v>
      </c>
      <c r="J76" s="310">
        <v>2143.15</v>
      </c>
      <c r="K76" s="310">
        <v>2218.0250000000001</v>
      </c>
      <c r="L76" s="301">
        <v>104.5011318922553</v>
      </c>
      <c r="M76" s="300">
        <f t="shared" si="7"/>
        <v>2.7909208484890868E-3</v>
      </c>
      <c r="N76" s="150">
        <f t="shared" si="8"/>
        <v>3.8148620970275271E-2</v>
      </c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  <c r="AG76" s="313"/>
      <c r="AH76" s="313"/>
      <c r="AI76" s="313"/>
      <c r="AJ76" s="313"/>
      <c r="AK76" s="313"/>
      <c r="AL76" s="313"/>
      <c r="AM76" s="313"/>
      <c r="AN76" s="313"/>
    </row>
    <row r="77" spans="1:40" ht="15.75" customHeight="1">
      <c r="A77" s="303">
        <v>40057</v>
      </c>
      <c r="B77" s="303" t="s">
        <v>42</v>
      </c>
      <c r="C77" s="151">
        <v>119.9573798479077</v>
      </c>
      <c r="D77" s="150">
        <f t="shared" ca="1" si="4"/>
        <v>4.6109639189382268E-3</v>
      </c>
      <c r="E77" s="150">
        <f t="shared" si="6"/>
        <v>4.1350055807256592E-3</v>
      </c>
      <c r="F77" s="150">
        <f t="shared" si="5"/>
        <v>5.3261612592439E-3</v>
      </c>
      <c r="G77" s="150">
        <v>1.0085549804389471E-2</v>
      </c>
      <c r="H77" s="512">
        <v>0.04</v>
      </c>
      <c r="I77" s="518">
        <v>4.2500000000000003E-2</v>
      </c>
      <c r="J77" s="310">
        <v>1919.73</v>
      </c>
      <c r="K77" s="310">
        <v>1978.165</v>
      </c>
      <c r="L77" s="301">
        <v>104.39204966247175</v>
      </c>
      <c r="M77" s="300">
        <f t="shared" si="7"/>
        <v>-1.0438377825038314E-3</v>
      </c>
      <c r="N77" s="154">
        <f t="shared" si="8"/>
        <v>3.208957461777473E-2</v>
      </c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  <c r="AG77" s="313"/>
      <c r="AH77" s="313"/>
      <c r="AI77" s="313"/>
      <c r="AJ77" s="313"/>
      <c r="AK77" s="313"/>
      <c r="AL77" s="313"/>
      <c r="AM77" s="313"/>
      <c r="AN77" s="313"/>
    </row>
    <row r="78" spans="1:40" s="307" customFormat="1" ht="15.75" customHeight="1">
      <c r="A78" s="308">
        <v>40148</v>
      </c>
      <c r="B78" s="308" t="s">
        <v>43</v>
      </c>
      <c r="C78" s="153">
        <v>127.64839258847884</v>
      </c>
      <c r="D78" s="152">
        <f t="shared" ca="1" si="4"/>
        <v>1.1396486454806176E-2</v>
      </c>
      <c r="E78" s="152">
        <f t="shared" si="6"/>
        <v>1.1396486454806176E-2</v>
      </c>
      <c r="F78" s="152">
        <f t="shared" si="5"/>
        <v>3.0386745849443564E-2</v>
      </c>
      <c r="G78" s="152">
        <v>7.8504094329125973E-3</v>
      </c>
      <c r="H78" s="513">
        <v>3.5000000000000003E-2</v>
      </c>
      <c r="I78" s="517">
        <v>3.7499999999999999E-2</v>
      </c>
      <c r="J78" s="298">
        <v>2043.79</v>
      </c>
      <c r="K78" s="298">
        <v>2019.9650000000001</v>
      </c>
      <c r="L78" s="297">
        <v>104.27621208959185</v>
      </c>
      <c r="M78" s="296">
        <f t="shared" si="7"/>
        <v>-1.1096397978048733E-3</v>
      </c>
      <c r="N78" s="145">
        <f t="shared" si="8"/>
        <v>2.0018079999999383E-2</v>
      </c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  <c r="AG78" s="313"/>
      <c r="AH78" s="313"/>
      <c r="AI78" s="313"/>
      <c r="AJ78" s="313"/>
      <c r="AK78" s="313"/>
      <c r="AL78" s="313"/>
      <c r="AM78" s="313"/>
      <c r="AN78" s="313"/>
    </row>
    <row r="79" spans="1:40" ht="15.75" customHeight="1">
      <c r="A79" s="303">
        <v>40238</v>
      </c>
      <c r="B79" s="303" t="s">
        <v>44</v>
      </c>
      <c r="C79" s="151">
        <v>116.86938789186176</v>
      </c>
      <c r="D79" s="150">
        <f t="shared" ca="1" si="4"/>
        <v>3.8802589344618887E-2</v>
      </c>
      <c r="E79" s="150">
        <f t="shared" si="6"/>
        <v>2.0319616350639169E-2</v>
      </c>
      <c r="F79" s="150">
        <f t="shared" si="5"/>
        <v>3.8802589344618887E-2</v>
      </c>
      <c r="G79" s="150">
        <v>1.007021872622671E-2</v>
      </c>
      <c r="H79" s="512">
        <v>3.5000000000000003E-2</v>
      </c>
      <c r="I79" s="154">
        <v>3.5000000000000003E-2</v>
      </c>
      <c r="J79" s="310">
        <v>1920.35</v>
      </c>
      <c r="K79" s="310">
        <v>1951.125</v>
      </c>
      <c r="L79" s="301">
        <v>106.12724561423418</v>
      </c>
      <c r="M79" s="300">
        <f t="shared" si="7"/>
        <v>1.7751253977771775E-2</v>
      </c>
      <c r="N79" s="150">
        <f t="shared" si="8"/>
        <v>1.8395077924498793E-2</v>
      </c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  <c r="AG79" s="313"/>
      <c r="AH79" s="313"/>
      <c r="AI79" s="313"/>
      <c r="AJ79" s="313"/>
      <c r="AK79" s="313"/>
      <c r="AL79" s="313"/>
      <c r="AM79" s="313"/>
      <c r="AN79" s="313"/>
    </row>
    <row r="80" spans="1:40" ht="15.75" customHeight="1">
      <c r="A80" s="303">
        <v>40330</v>
      </c>
      <c r="B80" s="303" t="s">
        <v>45</v>
      </c>
      <c r="C80" s="151">
        <v>121.20155950307073</v>
      </c>
      <c r="D80" s="150">
        <f t="shared" ca="1" si="4"/>
        <v>4.2577987480062252E-2</v>
      </c>
      <c r="E80" s="150">
        <f t="shared" si="6"/>
        <v>2.9948989867090159E-2</v>
      </c>
      <c r="F80" s="150">
        <f t="shared" si="5"/>
        <v>4.6244519576100318E-2</v>
      </c>
      <c r="G80" s="150">
        <v>1.560556620826592E-2</v>
      </c>
      <c r="H80" s="512">
        <v>0.03</v>
      </c>
      <c r="I80" s="154">
        <v>0.03</v>
      </c>
      <c r="J80" s="310">
        <v>1900.11</v>
      </c>
      <c r="K80" s="310">
        <v>1928.4299999999998</v>
      </c>
      <c r="L80" s="301">
        <v>106.84732245626198</v>
      </c>
      <c r="M80" s="300">
        <f t="shared" si="7"/>
        <v>6.7850327958687284E-3</v>
      </c>
      <c r="N80" s="150">
        <f t="shared" si="8"/>
        <v>2.2451341162751159E-2</v>
      </c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  <c r="AG80" s="313"/>
      <c r="AH80" s="313"/>
      <c r="AI80" s="313"/>
      <c r="AJ80" s="313"/>
      <c r="AK80" s="313"/>
      <c r="AL80" s="313"/>
      <c r="AM80" s="313"/>
      <c r="AN80" s="313"/>
    </row>
    <row r="81" spans="1:40" ht="15.75" customHeight="1">
      <c r="A81" s="303">
        <v>40422</v>
      </c>
      <c r="B81" s="303" t="s">
        <v>46</v>
      </c>
      <c r="C81" s="151">
        <v>124.81242865653293</v>
      </c>
      <c r="D81" s="150">
        <f t="shared" ca="1" si="4"/>
        <v>4.1853063948740887E-2</v>
      </c>
      <c r="E81" s="150">
        <f t="shared" si="6"/>
        <v>3.884475396914211E-2</v>
      </c>
      <c r="F81" s="150">
        <f t="shared" si="5"/>
        <v>4.0473114824455703E-2</v>
      </c>
      <c r="G81" s="150">
        <v>7.3659658019846752E-3</v>
      </c>
      <c r="H81" s="512">
        <v>0.03</v>
      </c>
      <c r="I81" s="518">
        <v>0.03</v>
      </c>
      <c r="J81" s="310">
        <v>1802.18</v>
      </c>
      <c r="K81" s="310">
        <v>1822.8400000000001</v>
      </c>
      <c r="L81" s="301">
        <v>106.77703028980294</v>
      </c>
      <c r="M81" s="300">
        <f t="shared" si="7"/>
        <v>-6.5787485210788699E-4</v>
      </c>
      <c r="N81" s="154">
        <f t="shared" si="8"/>
        <v>2.2846381836954865E-2</v>
      </c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  <c r="AG81" s="313"/>
      <c r="AH81" s="313"/>
      <c r="AI81" s="313"/>
      <c r="AJ81" s="313"/>
      <c r="AK81" s="313"/>
      <c r="AL81" s="313"/>
      <c r="AM81" s="313"/>
      <c r="AN81" s="313"/>
    </row>
    <row r="82" spans="1:40" s="307" customFormat="1" ht="15.75" customHeight="1">
      <c r="A82" s="308">
        <v>40513</v>
      </c>
      <c r="B82" s="308" t="s">
        <v>47</v>
      </c>
      <c r="C82" s="153">
        <v>134.46324521712975</v>
      </c>
      <c r="D82" s="152">
        <f t="shared" ca="1" si="4"/>
        <v>4.4946589707092421E-2</v>
      </c>
      <c r="E82" s="152">
        <f t="shared" si="6"/>
        <v>4.4946589707092421E-2</v>
      </c>
      <c r="F82" s="152">
        <f t="shared" si="5"/>
        <v>5.3387688559628499E-2</v>
      </c>
      <c r="G82" s="152">
        <v>2.1147218605654494E-2</v>
      </c>
      <c r="H82" s="513">
        <v>0.03</v>
      </c>
      <c r="I82" s="517">
        <v>0.03</v>
      </c>
      <c r="J82" s="298">
        <v>1907.7</v>
      </c>
      <c r="K82" s="298">
        <v>1873.2249999999999</v>
      </c>
      <c r="L82" s="297">
        <v>107.58304249745147</v>
      </c>
      <c r="M82" s="296">
        <f t="shared" si="7"/>
        <v>7.5485542673452422E-3</v>
      </c>
      <c r="N82" s="145">
        <f t="shared" si="8"/>
        <v>3.1712222199042461E-2</v>
      </c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  <c r="AG82" s="313"/>
      <c r="AH82" s="313"/>
      <c r="AI82" s="313"/>
      <c r="AJ82" s="313"/>
      <c r="AK82" s="313"/>
      <c r="AL82" s="313"/>
      <c r="AM82" s="313"/>
      <c r="AN82" s="313"/>
    </row>
    <row r="83" spans="1:40" ht="15.75" customHeight="1">
      <c r="A83" s="303">
        <v>40603</v>
      </c>
      <c r="B83" s="303" t="s">
        <v>48</v>
      </c>
      <c r="C83" s="151">
        <v>124.81664755272361</v>
      </c>
      <c r="D83" s="150">
        <f t="shared" ca="1" si="4"/>
        <v>6.8001208906949939E-2</v>
      </c>
      <c r="E83" s="150">
        <f t="shared" si="6"/>
        <v>5.1995237826216067E-2</v>
      </c>
      <c r="F83" s="150">
        <f t="shared" si="5"/>
        <v>6.8001208906949939E-2</v>
      </c>
      <c r="G83" s="150">
        <v>2.1415046383719716E-2</v>
      </c>
      <c r="H83" s="512">
        <v>3.5000000000000003E-2</v>
      </c>
      <c r="I83" s="154">
        <v>3.2500000000000001E-2</v>
      </c>
      <c r="J83" s="302">
        <v>1871</v>
      </c>
      <c r="K83" s="302">
        <v>1869.1</v>
      </c>
      <c r="L83" s="301">
        <v>109.50893070311709</v>
      </c>
      <c r="M83" s="300">
        <f t="shared" si="7"/>
        <v>1.7901410491446557E-2</v>
      </c>
      <c r="N83" s="150">
        <f t="shared" si="8"/>
        <v>3.1864438479588086E-2</v>
      </c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  <c r="AG83" s="313"/>
      <c r="AH83" s="313"/>
      <c r="AI83" s="313"/>
      <c r="AJ83" s="313"/>
      <c r="AK83" s="313"/>
      <c r="AL83" s="313"/>
      <c r="AM83" s="313"/>
      <c r="AN83" s="313"/>
    </row>
    <row r="84" spans="1:40" ht="15.75" customHeight="1">
      <c r="A84" s="303">
        <v>40695</v>
      </c>
      <c r="B84" s="303" t="s">
        <v>49</v>
      </c>
      <c r="C84" s="151">
        <v>129.42219804637193</v>
      </c>
      <c r="D84" s="150">
        <f t="shared" ca="1" si="4"/>
        <v>6.7912100913944728E-2</v>
      </c>
      <c r="E84" s="150">
        <f t="shared" si="6"/>
        <v>5.7317549935495427E-2</v>
      </c>
      <c r="F84" s="150">
        <f t="shared" si="5"/>
        <v>6.7826177955184974E-2</v>
      </c>
      <c r="G84" s="150">
        <v>1.4706175403028654E-2</v>
      </c>
      <c r="H84" s="512">
        <v>4.2500000000000003E-2</v>
      </c>
      <c r="I84" s="154">
        <v>0.04</v>
      </c>
      <c r="J84" s="302">
        <v>1770.78</v>
      </c>
      <c r="K84" s="302">
        <v>1768.8899999999999</v>
      </c>
      <c r="L84" s="301">
        <v>110.30125843396648</v>
      </c>
      <c r="M84" s="300">
        <f t="shared" si="7"/>
        <v>7.2352795864423225E-3</v>
      </c>
      <c r="N84" s="150">
        <f t="shared" si="8"/>
        <v>3.2325901092358889E-2</v>
      </c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  <c r="AG84" s="313"/>
      <c r="AH84" s="313"/>
      <c r="AI84" s="313"/>
      <c r="AJ84" s="313"/>
      <c r="AK84" s="313"/>
      <c r="AL84" s="313"/>
      <c r="AM84" s="313"/>
      <c r="AN84" s="313"/>
    </row>
    <row r="85" spans="1:40" ht="15.75" customHeight="1">
      <c r="A85" s="303">
        <v>40787</v>
      </c>
      <c r="B85" s="303" t="s">
        <v>50</v>
      </c>
      <c r="C85" s="151">
        <v>134.69567336597575</v>
      </c>
      <c r="D85" s="150">
        <f t="shared" ca="1" si="4"/>
        <v>7.1789298250772626E-2</v>
      </c>
      <c r="E85" s="150">
        <f t="shared" si="6"/>
        <v>6.7000748256084597E-2</v>
      </c>
      <c r="F85" s="150">
        <f t="shared" si="5"/>
        <v>7.9184780040136848E-2</v>
      </c>
      <c r="G85" s="150">
        <v>2.0401467411622409E-2</v>
      </c>
      <c r="H85" s="512">
        <v>4.4999999999999998E-2</v>
      </c>
      <c r="I85" s="154">
        <v>4.4999999999999998E-2</v>
      </c>
      <c r="J85" s="302">
        <v>1931.99</v>
      </c>
      <c r="K85" s="302">
        <v>1855.1849999999999</v>
      </c>
      <c r="L85" s="301">
        <v>110.76124945529642</v>
      </c>
      <c r="M85" s="300">
        <f t="shared" si="7"/>
        <v>4.1703152607757143E-3</v>
      </c>
      <c r="N85" s="154">
        <f t="shared" si="8"/>
        <v>3.7313447982959769E-2</v>
      </c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G85" s="313"/>
      <c r="AH85" s="313"/>
      <c r="AI85" s="313"/>
      <c r="AJ85" s="313"/>
      <c r="AK85" s="313"/>
      <c r="AL85" s="313"/>
      <c r="AM85" s="313"/>
      <c r="AN85" s="313"/>
    </row>
    <row r="86" spans="1:40" s="307" customFormat="1" ht="15.75" customHeight="1">
      <c r="A86" s="308">
        <v>40878</v>
      </c>
      <c r="B86" s="308" t="s">
        <v>51</v>
      </c>
      <c r="C86" s="153">
        <v>142.96720832407721</v>
      </c>
      <c r="D86" s="152">
        <f t="shared" ca="1" si="4"/>
        <v>6.9478919817355322E-2</v>
      </c>
      <c r="E86" s="152">
        <f t="shared" si="6"/>
        <v>6.9478919817355322E-2</v>
      </c>
      <c r="F86" s="152">
        <f t="shared" si="5"/>
        <v>6.3243774112511808E-2</v>
      </c>
      <c r="G86" s="152">
        <v>6.7761910959183158E-3</v>
      </c>
      <c r="H86" s="513">
        <v>4.7500000000000001E-2</v>
      </c>
      <c r="I86" s="517">
        <v>4.6249999999999999E-2</v>
      </c>
      <c r="J86" s="298">
        <v>1938.5</v>
      </c>
      <c r="K86" s="298">
        <v>1902.125</v>
      </c>
      <c r="L86" s="297">
        <v>111.59135721935851</v>
      </c>
      <c r="M86" s="296">
        <f t="shared" si="7"/>
        <v>7.4945684356615416E-3</v>
      </c>
      <c r="N86" s="145">
        <f t="shared" si="8"/>
        <v>3.7257867307498804E-2</v>
      </c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G86" s="313"/>
      <c r="AH86" s="313"/>
      <c r="AI86" s="313"/>
      <c r="AJ86" s="313"/>
      <c r="AK86" s="313"/>
      <c r="AL86" s="313"/>
      <c r="AM86" s="313"/>
      <c r="AN86" s="313"/>
    </row>
    <row r="87" spans="1:40" ht="15.75" customHeight="1">
      <c r="A87" s="303">
        <v>40969</v>
      </c>
      <c r="B87" s="303" t="s">
        <v>52</v>
      </c>
      <c r="C87" s="151">
        <v>132.47457235834935</v>
      </c>
      <c r="D87" s="150">
        <f t="shared" ca="1" si="4"/>
        <v>6.1353392802758755E-2</v>
      </c>
      <c r="E87" s="150">
        <f t="shared" si="6"/>
        <v>6.7813548626964204E-2</v>
      </c>
      <c r="F87" s="150">
        <f t="shared" si="5"/>
        <v>6.1353392802758755E-2</v>
      </c>
      <c r="G87" s="150">
        <v>1.4834987346977302E-2</v>
      </c>
      <c r="H87" s="512">
        <v>5.2499999999999998E-2</v>
      </c>
      <c r="I87" s="154">
        <v>5.1249999999999997E-2</v>
      </c>
      <c r="J87" s="302">
        <v>1788.75</v>
      </c>
      <c r="K87" s="302">
        <v>1799.575</v>
      </c>
      <c r="L87" s="301">
        <v>113.23136396686395</v>
      </c>
      <c r="M87" s="300">
        <f t="shared" si="7"/>
        <v>1.4696539126068942E-2</v>
      </c>
      <c r="N87" s="150">
        <f t="shared" si="8"/>
        <v>3.3992051970980652E-2</v>
      </c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G87" s="313"/>
      <c r="AH87" s="313"/>
      <c r="AI87" s="313"/>
      <c r="AJ87" s="313"/>
      <c r="AK87" s="313"/>
      <c r="AL87" s="313"/>
      <c r="AM87" s="313"/>
      <c r="AN87" s="313"/>
    </row>
    <row r="88" spans="1:40" ht="15.75" customHeight="1">
      <c r="A88" s="303">
        <v>41061</v>
      </c>
      <c r="B88" s="303" t="s">
        <v>53</v>
      </c>
      <c r="C88" s="151">
        <v>135.69422226920159</v>
      </c>
      <c r="D88" s="150">
        <f t="shared" ca="1" si="4"/>
        <v>5.4790797195568119E-2</v>
      </c>
      <c r="E88" s="150">
        <f t="shared" si="6"/>
        <v>6.2933287413229566E-2</v>
      </c>
      <c r="F88" s="150">
        <f t="shared" si="5"/>
        <v>4.8461734675394608E-2</v>
      </c>
      <c r="G88" s="150">
        <v>5.6957683618850119E-3</v>
      </c>
      <c r="H88" s="512">
        <v>5.2499999999999998E-2</v>
      </c>
      <c r="I88" s="154">
        <v>5.2499999999999998E-2</v>
      </c>
      <c r="J88" s="302">
        <v>1783.76</v>
      </c>
      <c r="K88" s="302">
        <v>1772.88</v>
      </c>
      <c r="L88" s="301">
        <v>113.82922614305859</v>
      </c>
      <c r="M88" s="300">
        <f t="shared" si="7"/>
        <v>5.2800050732375592E-3</v>
      </c>
      <c r="N88" s="150">
        <f t="shared" si="8"/>
        <v>3.1984836430530628E-2</v>
      </c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  <c r="AG88" s="313"/>
      <c r="AH88" s="313"/>
      <c r="AI88" s="313"/>
      <c r="AJ88" s="313"/>
      <c r="AK88" s="313"/>
      <c r="AL88" s="313"/>
      <c r="AM88" s="313"/>
      <c r="AN88" s="313"/>
    </row>
    <row r="89" spans="1:40" ht="15.75" customHeight="1">
      <c r="A89" s="303">
        <v>41153</v>
      </c>
      <c r="B89" s="303" t="s">
        <v>54</v>
      </c>
      <c r="C89" s="151">
        <v>137.72284218266037</v>
      </c>
      <c r="D89" s="150">
        <f t="shared" ca="1" si="4"/>
        <v>4.3598901661549005E-2</v>
      </c>
      <c r="E89" s="150">
        <f t="shared" si="6"/>
        <v>4.8645757957850311E-2</v>
      </c>
      <c r="F89" s="150">
        <f t="shared" si="5"/>
        <v>2.2474135516288074E-2</v>
      </c>
      <c r="G89" s="150">
        <v>-4.8796983469667765E-3</v>
      </c>
      <c r="H89" s="512">
        <v>4.7500000000000001E-2</v>
      </c>
      <c r="I89" s="154">
        <v>4.8750000000000002E-2</v>
      </c>
      <c r="J89" s="302">
        <v>1800.53</v>
      </c>
      <c r="K89" s="302">
        <v>1796.365</v>
      </c>
      <c r="L89" s="301">
        <v>114.17730419231755</v>
      </c>
      <c r="M89" s="300">
        <f t="shared" si="7"/>
        <v>3.0578970010874951E-3</v>
      </c>
      <c r="N89" s="154">
        <f t="shared" si="8"/>
        <v>3.0841605289039897E-2</v>
      </c>
      <c r="O89" s="313"/>
      <c r="P89" s="313"/>
      <c r="Q89" s="313"/>
      <c r="R89" s="313"/>
      <c r="S89" s="313"/>
      <c r="T89" s="313"/>
      <c r="U89" s="313"/>
      <c r="V89" s="313"/>
      <c r="W89" s="313"/>
      <c r="X89" s="313"/>
      <c r="Y89" s="313"/>
      <c r="Z89" s="313"/>
      <c r="AA89" s="313"/>
      <c r="AB89" s="313"/>
      <c r="AC89" s="313"/>
      <c r="AD89" s="313"/>
      <c r="AE89" s="313"/>
      <c r="AF89" s="313"/>
      <c r="AG89" s="313"/>
      <c r="AH89" s="313"/>
      <c r="AI89" s="313"/>
      <c r="AJ89" s="313"/>
      <c r="AK89" s="313"/>
      <c r="AL89" s="313"/>
      <c r="AM89" s="313"/>
      <c r="AN89" s="313"/>
    </row>
    <row r="90" spans="1:40" s="307" customFormat="1" ht="15.75" customHeight="1">
      <c r="A90" s="308">
        <v>41244</v>
      </c>
      <c r="B90" s="308" t="s">
        <v>55</v>
      </c>
      <c r="C90" s="153">
        <v>146.82146770700044</v>
      </c>
      <c r="D90" s="152">
        <f t="shared" ca="1" si="4"/>
        <v>3.9126357671611434E-2</v>
      </c>
      <c r="E90" s="152">
        <f t="shared" si="6"/>
        <v>3.9126357671611434E-2</v>
      </c>
      <c r="F90" s="152">
        <f t="shared" si="5"/>
        <v>2.6959044861437187E-2</v>
      </c>
      <c r="G90" s="152">
        <v>1.2673664613107372E-2</v>
      </c>
      <c r="H90" s="513">
        <v>4.2500000000000003E-2</v>
      </c>
      <c r="I90" s="517">
        <v>4.4999999999999998E-2</v>
      </c>
      <c r="J90" s="298">
        <v>1767</v>
      </c>
      <c r="K90" s="298">
        <v>1799.575</v>
      </c>
      <c r="L90" s="297">
        <v>114.30899146849139</v>
      </c>
      <c r="M90" s="296">
        <f t="shared" si="7"/>
        <v>1.1533577281876983E-3</v>
      </c>
      <c r="N90" s="145">
        <f t="shared" si="8"/>
        <v>2.435344740713874E-2</v>
      </c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  <c r="AG90" s="313"/>
      <c r="AH90" s="313"/>
      <c r="AI90" s="313"/>
      <c r="AJ90" s="313"/>
      <c r="AK90" s="313"/>
      <c r="AL90" s="313"/>
      <c r="AM90" s="313"/>
      <c r="AN90" s="313"/>
    </row>
    <row r="91" spans="1:40" ht="15.75" customHeight="1">
      <c r="A91" s="303">
        <v>41334</v>
      </c>
      <c r="B91" s="303" t="s">
        <v>56</v>
      </c>
      <c r="C91" s="151">
        <v>135.6299429372298</v>
      </c>
      <c r="D91" s="150">
        <f t="shared" ca="1" si="4"/>
        <v>2.3818688543074007E-2</v>
      </c>
      <c r="E91" s="150">
        <f t="shared" si="6"/>
        <v>3.0226172283270181E-2</v>
      </c>
      <c r="F91" s="150">
        <f t="shared" si="5"/>
        <v>2.3818688543074007E-2</v>
      </c>
      <c r="G91" s="150">
        <v>1.2621922504239436E-2</v>
      </c>
      <c r="H91" s="512">
        <v>3.2500000000000001E-2</v>
      </c>
      <c r="I91" s="154">
        <v>3.6249999999999998E-2</v>
      </c>
      <c r="J91" s="302">
        <v>1825</v>
      </c>
      <c r="K91" s="302">
        <v>1800.115</v>
      </c>
      <c r="L91" s="301">
        <v>115.39574706613982</v>
      </c>
      <c r="M91" s="300">
        <f t="shared" si="7"/>
        <v>9.5071751022139939E-3</v>
      </c>
      <c r="N91" s="150">
        <f t="shared" si="8"/>
        <v>1.911469599455895E-2</v>
      </c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  <c r="AG91" s="313"/>
      <c r="AH91" s="313"/>
      <c r="AI91" s="313"/>
      <c r="AJ91" s="313"/>
      <c r="AK91" s="313"/>
      <c r="AL91" s="313"/>
      <c r="AM91" s="313"/>
      <c r="AN91" s="313"/>
    </row>
    <row r="92" spans="1:40" ht="15.75" customHeight="1">
      <c r="A92" s="303">
        <v>41426</v>
      </c>
      <c r="B92" s="303" t="s">
        <v>57</v>
      </c>
      <c r="C92" s="151">
        <v>142.98543868651166</v>
      </c>
      <c r="D92" s="150">
        <f t="shared" ca="1" si="4"/>
        <v>3.8955267001514304E-2</v>
      </c>
      <c r="E92" s="150">
        <f t="shared" si="6"/>
        <v>3.1746078411388545E-2</v>
      </c>
      <c r="F92" s="150">
        <f t="shared" si="5"/>
        <v>5.3732696170697203E-2</v>
      </c>
      <c r="G92" s="150">
        <v>3.2544542839264112E-2</v>
      </c>
      <c r="H92" s="512">
        <v>3.2500000000000001E-2</v>
      </c>
      <c r="I92" s="154">
        <v>3.2500000000000001E-2</v>
      </c>
      <c r="J92" s="302">
        <v>1922.77</v>
      </c>
      <c r="K92" s="302">
        <v>1873.8600000000001</v>
      </c>
      <c r="L92" s="301">
        <v>116.28249421109025</v>
      </c>
      <c r="M92" s="300">
        <f t="shared" si="7"/>
        <v>7.6844005736380616E-3</v>
      </c>
      <c r="N92" s="154">
        <f t="shared" si="8"/>
        <v>2.1552180851589275E-2</v>
      </c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G92" s="313"/>
      <c r="AH92" s="313"/>
      <c r="AI92" s="313"/>
      <c r="AJ92" s="313"/>
      <c r="AK92" s="313"/>
      <c r="AL92" s="313"/>
      <c r="AM92" s="313"/>
      <c r="AN92" s="313"/>
    </row>
    <row r="93" spans="1:40" ht="15.75" customHeight="1">
      <c r="A93" s="303">
        <v>41518</v>
      </c>
      <c r="B93" s="303" t="s">
        <v>58</v>
      </c>
      <c r="C93" s="151">
        <v>146.32861225615207</v>
      </c>
      <c r="D93" s="150">
        <f t="shared" ca="1" si="4"/>
        <v>4.6939516220164901E-2</v>
      </c>
      <c r="E93" s="150">
        <f t="shared" si="6"/>
        <v>4.1734986428069609E-2</v>
      </c>
      <c r="F93" s="150">
        <f t="shared" si="5"/>
        <v>6.2486149262574342E-2</v>
      </c>
      <c r="G93" s="150">
        <v>2.6035739025787041E-3</v>
      </c>
      <c r="H93" s="512">
        <v>3.2500000000000001E-2</v>
      </c>
      <c r="I93" s="154">
        <v>3.2500000000000001E-2</v>
      </c>
      <c r="J93" s="302">
        <v>1906</v>
      </c>
      <c r="K93" s="302">
        <v>1900.24</v>
      </c>
      <c r="L93" s="301">
        <v>116.77275546684558</v>
      </c>
      <c r="M93" s="300">
        <f t="shared" si="7"/>
        <v>4.2161226337762425E-3</v>
      </c>
      <c r="N93" s="154">
        <f t="shared" si="8"/>
        <v>2.2731761735732547E-2</v>
      </c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G93" s="313"/>
      <c r="AH93" s="313"/>
      <c r="AI93" s="313"/>
      <c r="AJ93" s="313"/>
      <c r="AK93" s="313"/>
      <c r="AL93" s="313"/>
      <c r="AM93" s="313"/>
      <c r="AN93" s="313"/>
    </row>
    <row r="94" spans="1:40" s="307" customFormat="1" ht="15.75" customHeight="1">
      <c r="A94" s="308">
        <v>41609</v>
      </c>
      <c r="B94" s="308" t="s">
        <v>59</v>
      </c>
      <c r="C94" s="153">
        <v>156.14536560718338</v>
      </c>
      <c r="D94" s="152">
        <f t="shared" ca="1" si="4"/>
        <v>5.1339935199566922E-2</v>
      </c>
      <c r="E94" s="152">
        <f t="shared" si="6"/>
        <v>5.1339935199566922E-2</v>
      </c>
      <c r="F94" s="152">
        <f t="shared" si="5"/>
        <v>6.3505004041983115E-2</v>
      </c>
      <c r="G94" s="152">
        <v>1.4654234510006914E-2</v>
      </c>
      <c r="H94" s="513">
        <v>3.2500000000000001E-2</v>
      </c>
      <c r="I94" s="517">
        <v>3.2500000000000001E-2</v>
      </c>
      <c r="J94" s="298">
        <v>1929.51</v>
      </c>
      <c r="K94" s="298">
        <v>1910.5900000000001</v>
      </c>
      <c r="L94" s="297">
        <v>116.52408871127868</v>
      </c>
      <c r="M94" s="296">
        <f t="shared" si="7"/>
        <v>-2.1294929161580489E-3</v>
      </c>
      <c r="N94" s="145">
        <f t="shared" si="8"/>
        <v>1.9378154022099636E-2</v>
      </c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G94" s="313"/>
      <c r="AH94" s="313"/>
      <c r="AI94" s="313"/>
      <c r="AJ94" s="313"/>
      <c r="AK94" s="313"/>
      <c r="AL94" s="313"/>
      <c r="AM94" s="313"/>
      <c r="AN94" s="313"/>
    </row>
    <row r="95" spans="1:40" ht="15.75" customHeight="1">
      <c r="A95" s="303">
        <v>41699</v>
      </c>
      <c r="B95" s="303" t="s">
        <v>60</v>
      </c>
      <c r="C95" s="151">
        <v>144.58090094368944</v>
      </c>
      <c r="D95" s="150">
        <f t="shared" ref="D95:D126" ca="1" si="9">AVERAGE(OFFSET($C$1,MATCH(EDATE(A95,0),$A$1:$A$304,0)-1,,IF(MONTH($A95)=3,-1,IF(MONTH($A95)=6,-2,IF(MONTH($A95)=9,-3,-4)))))/AVERAGE(OFFSET($C$1,MATCH(EDATE(A95,-12),$A$1:$A$304,0)-1,,IF(MONTH($A95)=3,-1,IF(MONTH($A95)=6,-2,IF(MONTH($A95)=9,-3,-4)))))-1</f>
        <v>6.5995441807434663E-2</v>
      </c>
      <c r="E95" s="150">
        <f t="shared" si="6"/>
        <v>6.1474690378037877E-2</v>
      </c>
      <c r="F95" s="150">
        <f t="shared" ref="F95:F126" si="10">C95/C91-1</f>
        <v>6.5995441807434663E-2</v>
      </c>
      <c r="G95" s="150">
        <v>1.513635635043209E-2</v>
      </c>
      <c r="H95" s="512">
        <v>3.2500000000000001E-2</v>
      </c>
      <c r="I95" s="150">
        <v>3.2500000000000001E-2</v>
      </c>
      <c r="J95" s="302">
        <v>1971.2</v>
      </c>
      <c r="K95" s="302">
        <v>1993.5650000000001</v>
      </c>
      <c r="L95" s="301">
        <v>118.29372484971987</v>
      </c>
      <c r="M95" s="300">
        <f t="shared" si="7"/>
        <v>1.5186869582185292E-2</v>
      </c>
      <c r="N95" s="150">
        <f t="shared" si="8"/>
        <v>2.5113384654627202E-2</v>
      </c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  <c r="AG95" s="313"/>
      <c r="AH95" s="313"/>
      <c r="AI95" s="313"/>
      <c r="AJ95" s="313"/>
      <c r="AK95" s="313"/>
      <c r="AL95" s="313"/>
      <c r="AM95" s="313"/>
      <c r="AN95" s="313"/>
    </row>
    <row r="96" spans="1:40" ht="15.75" customHeight="1">
      <c r="A96" s="303">
        <v>41791</v>
      </c>
      <c r="B96" s="303" t="s">
        <v>61</v>
      </c>
      <c r="C96" s="151">
        <v>147.88318214247278</v>
      </c>
      <c r="D96" s="150">
        <f t="shared" ca="1" si="9"/>
        <v>4.9705444766588114E-2</v>
      </c>
      <c r="E96" s="150">
        <f t="shared" si="6"/>
        <v>5.642870026918323E-2</v>
      </c>
      <c r="F96" s="150">
        <f t="shared" si="10"/>
        <v>3.4253442175319559E-2</v>
      </c>
      <c r="G96" s="150">
        <v>1.7019119875731903E-3</v>
      </c>
      <c r="H96" s="512">
        <v>0.04</v>
      </c>
      <c r="I96" s="150">
        <v>3.7499999999999999E-2</v>
      </c>
      <c r="J96" s="302">
        <v>1877.44</v>
      </c>
      <c r="K96" s="302">
        <v>1906.92</v>
      </c>
      <c r="L96" s="301">
        <v>119.52132955538686</v>
      </c>
      <c r="M96" s="300">
        <f t="shared" si="7"/>
        <v>1.037759785843706E-2</v>
      </c>
      <c r="N96" s="150">
        <f t="shared" si="8"/>
        <v>2.785316367928159E-2</v>
      </c>
      <c r="O96" s="313"/>
      <c r="P96" s="313"/>
      <c r="Q96" s="313"/>
      <c r="R96" s="313"/>
      <c r="S96" s="313"/>
      <c r="T96" s="313"/>
      <c r="U96" s="313"/>
      <c r="V96" s="313"/>
      <c r="W96" s="313"/>
      <c r="X96" s="313"/>
      <c r="Y96" s="313"/>
      <c r="Z96" s="313"/>
      <c r="AA96" s="313"/>
      <c r="AB96" s="313"/>
      <c r="AC96" s="313"/>
      <c r="AD96" s="313"/>
      <c r="AE96" s="313"/>
      <c r="AF96" s="313"/>
      <c r="AG96" s="313"/>
      <c r="AH96" s="313"/>
      <c r="AI96" s="313"/>
      <c r="AJ96" s="313"/>
      <c r="AK96" s="313"/>
      <c r="AL96" s="313"/>
      <c r="AM96" s="313"/>
      <c r="AN96" s="313"/>
    </row>
    <row r="97" spans="1:40" ht="15.75" customHeight="1">
      <c r="A97" s="303">
        <v>41883</v>
      </c>
      <c r="B97" s="303" t="s">
        <v>62</v>
      </c>
      <c r="C97" s="151">
        <v>152.74706599326211</v>
      </c>
      <c r="D97" s="150">
        <f t="shared" ca="1" si="9"/>
        <v>4.769370903324055E-2</v>
      </c>
      <c r="E97" s="150">
        <f t="shared" si="6"/>
        <v>5.1753831050910248E-2</v>
      </c>
      <c r="F97" s="150">
        <f t="shared" si="10"/>
        <v>4.3863285779505379E-2</v>
      </c>
      <c r="G97" s="150">
        <v>1.0136437559342681E-2</v>
      </c>
      <c r="H97" s="512">
        <v>4.4999999999999998E-2</v>
      </c>
      <c r="I97" s="154">
        <v>4.3749999999999997E-2</v>
      </c>
      <c r="J97" s="302">
        <v>2024.85</v>
      </c>
      <c r="K97" s="302">
        <v>1950.675</v>
      </c>
      <c r="L97" s="301">
        <v>120.10830323894841</v>
      </c>
      <c r="M97" s="300">
        <f t="shared" si="7"/>
        <v>4.9110370989433605E-3</v>
      </c>
      <c r="N97" s="154">
        <f t="shared" si="8"/>
        <v>2.856443490408056E-2</v>
      </c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  <c r="AG97" s="313"/>
      <c r="AH97" s="313"/>
      <c r="AI97" s="313"/>
      <c r="AJ97" s="313"/>
      <c r="AK97" s="313"/>
      <c r="AL97" s="313"/>
      <c r="AM97" s="313"/>
      <c r="AN97" s="313"/>
    </row>
    <row r="98" spans="1:40" s="307" customFormat="1" ht="15.75" customHeight="1">
      <c r="A98" s="308">
        <v>41974</v>
      </c>
      <c r="B98" s="308" t="s">
        <v>63</v>
      </c>
      <c r="C98" s="153">
        <v>162.02159502423243</v>
      </c>
      <c r="D98" s="152">
        <f t="shared" ca="1" si="9"/>
        <v>4.4990300011097162E-2</v>
      </c>
      <c r="E98" s="152">
        <f t="shared" ref="E98:E129" si="11">AVERAGE(C95:C98)/AVERAGE(C91:C94)-1</f>
        <v>4.4990300011097162E-2</v>
      </c>
      <c r="F98" s="152">
        <f t="shared" si="10"/>
        <v>3.7633069634816607E-2</v>
      </c>
      <c r="G98" s="152">
        <v>1.033436809357946E-2</v>
      </c>
      <c r="H98" s="513">
        <v>4.4999999999999998E-2</v>
      </c>
      <c r="I98" s="517">
        <v>4.4999999999999998E-2</v>
      </c>
      <c r="J98" s="298">
        <v>2376.5100000000002</v>
      </c>
      <c r="K98" s="298">
        <v>2217.0550000000003</v>
      </c>
      <c r="L98" s="297">
        <v>120.78616634270767</v>
      </c>
      <c r="M98" s="296">
        <f t="shared" si="7"/>
        <v>5.6437655472552084E-3</v>
      </c>
      <c r="N98" s="145">
        <f t="shared" si="8"/>
        <v>3.6576794365579479E-2</v>
      </c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  <c r="AG98" s="313"/>
      <c r="AH98" s="313"/>
      <c r="AI98" s="313"/>
      <c r="AJ98" s="313"/>
      <c r="AK98" s="313"/>
      <c r="AL98" s="313"/>
      <c r="AM98" s="313"/>
      <c r="AN98" s="313"/>
    </row>
    <row r="99" spans="1:40" ht="15.75" customHeight="1">
      <c r="A99" s="303">
        <v>42064</v>
      </c>
      <c r="B99" s="303" t="s">
        <v>64</v>
      </c>
      <c r="C99" s="151">
        <v>148.67020242386062</v>
      </c>
      <c r="D99" s="150">
        <f t="shared" ca="1" si="9"/>
        <v>2.8283829008396211E-2</v>
      </c>
      <c r="E99" s="150">
        <f t="shared" si="11"/>
        <v>3.6068260861723989E-2</v>
      </c>
      <c r="F99" s="150">
        <f t="shared" si="10"/>
        <v>2.8283829008396211E-2</v>
      </c>
      <c r="G99" s="150">
        <v>6.4601992435291411E-3</v>
      </c>
      <c r="H99" s="512">
        <v>4.4999999999999998E-2</v>
      </c>
      <c r="I99" s="150">
        <v>4.4999999999999998E-2</v>
      </c>
      <c r="J99" s="302">
        <v>2576.0500000000002</v>
      </c>
      <c r="K99" s="302">
        <v>2508.5749999999998</v>
      </c>
      <c r="L99" s="301">
        <v>123.68223958570238</v>
      </c>
      <c r="M99" s="300">
        <f t="shared" si="7"/>
        <v>2.3976862008995736E-2</v>
      </c>
      <c r="N99" s="150">
        <f t="shared" si="8"/>
        <v>4.5551991391158397E-2</v>
      </c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G99" s="313"/>
      <c r="AH99" s="313"/>
      <c r="AI99" s="313"/>
      <c r="AJ99" s="313"/>
      <c r="AK99" s="313"/>
      <c r="AL99" s="313"/>
      <c r="AM99" s="313"/>
      <c r="AN99" s="313"/>
    </row>
    <row r="100" spans="1:40" ht="15.75" customHeight="1">
      <c r="A100" s="303">
        <v>42156</v>
      </c>
      <c r="B100" s="303" t="s">
        <v>65</v>
      </c>
      <c r="C100" s="151">
        <v>152.94421990393536</v>
      </c>
      <c r="D100" s="150">
        <f t="shared" ca="1" si="9"/>
        <v>3.1287052909461099E-2</v>
      </c>
      <c r="E100" s="150">
        <f t="shared" si="11"/>
        <v>3.6045806787966317E-2</v>
      </c>
      <c r="F100" s="150">
        <f t="shared" si="10"/>
        <v>3.4223213810659736E-2</v>
      </c>
      <c r="G100" s="150">
        <v>6.9511024490596096E-3</v>
      </c>
      <c r="H100" s="512">
        <v>4.4999999999999998E-2</v>
      </c>
      <c r="I100" s="150">
        <v>4.4999999999999998E-2</v>
      </c>
      <c r="J100" s="302">
        <v>2585.11</v>
      </c>
      <c r="K100" s="302">
        <v>2486.585</v>
      </c>
      <c r="L100" s="301">
        <v>124.80450980489547</v>
      </c>
      <c r="M100" s="300">
        <f t="shared" ref="M100:M131" si="12">L100/L99-1</f>
        <v>9.0738187063263975E-3</v>
      </c>
      <c r="N100" s="150">
        <f t="shared" si="8"/>
        <v>4.4202823622877752E-2</v>
      </c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G100" s="313"/>
      <c r="AH100" s="313"/>
      <c r="AI100" s="313"/>
      <c r="AJ100" s="313"/>
      <c r="AK100" s="313"/>
      <c r="AL100" s="313"/>
      <c r="AM100" s="313"/>
      <c r="AN100" s="313"/>
    </row>
    <row r="101" spans="1:40" ht="15.75" customHeight="1">
      <c r="A101" s="303">
        <v>42248</v>
      </c>
      <c r="B101" s="303" t="s">
        <v>66</v>
      </c>
      <c r="C101" s="151">
        <v>158.20851310401903</v>
      </c>
      <c r="D101" s="150">
        <f t="shared" ca="1" si="9"/>
        <v>3.2819902157894987E-2</v>
      </c>
      <c r="E101" s="150">
        <f t="shared" si="11"/>
        <v>3.4069666277943167E-2</v>
      </c>
      <c r="F101" s="150">
        <f t="shared" si="10"/>
        <v>3.5754841346660182E-2</v>
      </c>
      <c r="G101" s="150">
        <v>1.0097066312263703E-2</v>
      </c>
      <c r="H101" s="512">
        <v>4.7500000000000001E-2</v>
      </c>
      <c r="I101" s="154">
        <v>4.6249999999999999E-2</v>
      </c>
      <c r="J101" s="302">
        <v>3121.94</v>
      </c>
      <c r="K101" s="302">
        <v>2993.99</v>
      </c>
      <c r="L101" s="301">
        <v>126.53490606903131</v>
      </c>
      <c r="M101" s="300">
        <f t="shared" si="12"/>
        <v>1.3864853656658127E-2</v>
      </c>
      <c r="N101" s="154">
        <f t="shared" si="8"/>
        <v>5.350673231389802E-2</v>
      </c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G101" s="313"/>
      <c r="AH101" s="313"/>
      <c r="AI101" s="313"/>
      <c r="AJ101" s="313"/>
      <c r="AK101" s="313"/>
      <c r="AL101" s="313"/>
      <c r="AM101" s="313"/>
      <c r="AN101" s="313"/>
    </row>
    <row r="102" spans="1:40" s="307" customFormat="1" ht="15.75" customHeight="1">
      <c r="A102" s="308">
        <v>42339</v>
      </c>
      <c r="B102" s="308" t="s">
        <v>67</v>
      </c>
      <c r="C102" s="153">
        <v>165.35900970592328</v>
      </c>
      <c r="D102" s="152">
        <f t="shared" ca="1" si="9"/>
        <v>2.9559013752752383E-2</v>
      </c>
      <c r="E102" s="152">
        <f t="shared" si="11"/>
        <v>2.9559013752752383E-2</v>
      </c>
      <c r="F102" s="152">
        <f t="shared" si="10"/>
        <v>2.0598579351053248E-2</v>
      </c>
      <c r="G102" s="152">
        <v>-2.7517787095105994E-3</v>
      </c>
      <c r="H102" s="513">
        <v>5.7500000000000002E-2</v>
      </c>
      <c r="I102" s="517">
        <v>5.5E-2</v>
      </c>
      <c r="J102" s="298">
        <v>3149.47</v>
      </c>
      <c r="K102" s="298">
        <v>3023.6499999999996</v>
      </c>
      <c r="L102" s="297">
        <v>128.9622895597023</v>
      </c>
      <c r="M102" s="296">
        <f t="shared" si="12"/>
        <v>1.9183508852069098E-2</v>
      </c>
      <c r="N102" s="145">
        <f t="shared" si="8"/>
        <v>6.7690890973362228E-2</v>
      </c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  <c r="AG102" s="313"/>
      <c r="AH102" s="313"/>
      <c r="AI102" s="313"/>
      <c r="AJ102" s="313"/>
      <c r="AK102" s="313"/>
      <c r="AL102" s="313"/>
      <c r="AM102" s="313"/>
      <c r="AN102" s="313"/>
    </row>
    <row r="103" spans="1:40" ht="15.75" customHeight="1">
      <c r="A103" s="303">
        <v>42430</v>
      </c>
      <c r="B103" s="303" t="s">
        <v>68</v>
      </c>
      <c r="C103" s="151">
        <v>152.20038992443</v>
      </c>
      <c r="D103" s="150">
        <f t="shared" ca="1" si="9"/>
        <v>2.3745091101071925E-2</v>
      </c>
      <c r="E103" s="150">
        <f t="shared" si="11"/>
        <v>2.8446687274089388E-2</v>
      </c>
      <c r="F103" s="150">
        <f t="shared" si="10"/>
        <v>2.3745091101071925E-2</v>
      </c>
      <c r="G103" s="150">
        <v>8.5019997816573323E-3</v>
      </c>
      <c r="H103" s="512">
        <v>6.5000000000000002E-2</v>
      </c>
      <c r="I103" s="150">
        <v>6.25E-2</v>
      </c>
      <c r="J103" s="302">
        <v>3022.35</v>
      </c>
      <c r="K103" s="302">
        <v>3154.83</v>
      </c>
      <c r="L103" s="301">
        <v>133.54668231645402</v>
      </c>
      <c r="M103" s="300">
        <f t="shared" si="12"/>
        <v>3.5548320151600699E-2</v>
      </c>
      <c r="N103" s="150">
        <f t="shared" ref="N103:N134" si="13">L103/L99-1</f>
        <v>7.9756339825301614E-2</v>
      </c>
      <c r="O103" s="313"/>
      <c r="P103" s="313"/>
      <c r="Q103" s="313"/>
      <c r="R103" s="313"/>
      <c r="S103" s="31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3"/>
      <c r="AD103" s="313"/>
      <c r="AE103" s="313"/>
      <c r="AF103" s="313"/>
      <c r="AG103" s="313"/>
      <c r="AH103" s="313"/>
      <c r="AI103" s="313"/>
      <c r="AJ103" s="313"/>
      <c r="AK103" s="313"/>
      <c r="AL103" s="313"/>
      <c r="AM103" s="313"/>
      <c r="AN103" s="313"/>
    </row>
    <row r="104" spans="1:40" ht="15.75" customHeight="1">
      <c r="A104" s="303">
        <v>42522</v>
      </c>
      <c r="B104" s="303" t="s">
        <v>69</v>
      </c>
      <c r="C104" s="151">
        <v>156.18995954242897</v>
      </c>
      <c r="D104" s="150">
        <f t="shared" ca="1" si="9"/>
        <v>2.2465527632159699E-2</v>
      </c>
      <c r="E104" s="150">
        <f t="shared" si="11"/>
        <v>2.5268034364249292E-2</v>
      </c>
      <c r="F104" s="150">
        <f t="shared" si="10"/>
        <v>2.1221721491222478E-2</v>
      </c>
      <c r="G104" s="150">
        <v>6.3182355465305484E-3</v>
      </c>
      <c r="H104" s="512">
        <v>7.4999999999999997E-2</v>
      </c>
      <c r="I104" s="150">
        <v>7.2499999999999995E-2</v>
      </c>
      <c r="J104" s="302">
        <v>2916.15</v>
      </c>
      <c r="K104" s="302">
        <v>2883.645</v>
      </c>
      <c r="L104" s="301">
        <v>135.54043370928142</v>
      </c>
      <c r="M104" s="300">
        <f t="shared" si="12"/>
        <v>1.4929246898870652E-2</v>
      </c>
      <c r="N104" s="150">
        <f t="shared" si="13"/>
        <v>8.602192277481957E-2</v>
      </c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  <c r="AG104" s="313"/>
      <c r="AH104" s="313"/>
      <c r="AI104" s="313"/>
      <c r="AJ104" s="313"/>
      <c r="AK104" s="313"/>
      <c r="AL104" s="313"/>
      <c r="AM104" s="313"/>
      <c r="AN104" s="313"/>
    </row>
    <row r="105" spans="1:40" ht="15.75" customHeight="1">
      <c r="A105" s="303">
        <v>42614</v>
      </c>
      <c r="B105" s="303" t="s">
        <v>70</v>
      </c>
      <c r="C105" s="151">
        <v>160.67091748562575</v>
      </c>
      <c r="D105" s="150">
        <f t="shared" ca="1" si="9"/>
        <v>2.0091062904450618E-2</v>
      </c>
      <c r="E105" s="150">
        <f t="shared" si="11"/>
        <v>2.0223296316746131E-2</v>
      </c>
      <c r="F105" s="150">
        <f t="shared" si="10"/>
        <v>1.5564297605070943E-2</v>
      </c>
      <c r="G105" s="150">
        <v>2.4515949309396046E-3</v>
      </c>
      <c r="H105" s="512">
        <v>7.7499999999999999E-2</v>
      </c>
      <c r="I105" s="154">
        <v>7.7499999999999999E-2</v>
      </c>
      <c r="J105" s="302">
        <v>2879.95</v>
      </c>
      <c r="K105" s="302">
        <v>2980.85</v>
      </c>
      <c r="L105" s="301">
        <v>135.73759812982226</v>
      </c>
      <c r="M105" s="300">
        <f t="shared" si="12"/>
        <v>1.4546539002799896E-3</v>
      </c>
      <c r="N105" s="154">
        <f t="shared" si="13"/>
        <v>7.2728485338033222E-2</v>
      </c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  <c r="AG105" s="313"/>
      <c r="AH105" s="313"/>
      <c r="AI105" s="313"/>
      <c r="AJ105" s="313"/>
      <c r="AK105" s="313"/>
      <c r="AL105" s="313"/>
      <c r="AM105" s="313"/>
      <c r="AN105" s="313"/>
    </row>
    <row r="106" spans="1:40" s="307" customFormat="1" ht="15.75" customHeight="1">
      <c r="A106" s="308">
        <v>42705</v>
      </c>
      <c r="B106" s="489" t="s">
        <v>71</v>
      </c>
      <c r="C106" s="153">
        <v>169.17061671139604</v>
      </c>
      <c r="D106" s="152">
        <f t="shared" ca="1" si="9"/>
        <v>2.0873825016279657E-2</v>
      </c>
      <c r="E106" s="152">
        <f t="shared" si="11"/>
        <v>2.0873825016279657E-2</v>
      </c>
      <c r="F106" s="296">
        <f t="shared" si="10"/>
        <v>2.3050494873253946E-2</v>
      </c>
      <c r="G106" s="296">
        <v>6.2753590749677901E-3</v>
      </c>
      <c r="H106" s="513">
        <v>7.4999999999999997E-2</v>
      </c>
      <c r="I106" s="517">
        <v>7.6249999999999998E-2</v>
      </c>
      <c r="J106" s="298">
        <v>3000.71</v>
      </c>
      <c r="K106" s="298">
        <v>2984.1849999999999</v>
      </c>
      <c r="L106" s="297">
        <v>136.37427899367657</v>
      </c>
      <c r="M106" s="296">
        <f t="shared" si="12"/>
        <v>4.6905269625101553E-3</v>
      </c>
      <c r="N106" s="145">
        <f t="shared" si="13"/>
        <v>5.7474083775032048E-2</v>
      </c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G106" s="313"/>
      <c r="AH106" s="313"/>
      <c r="AI106" s="313"/>
      <c r="AJ106" s="313"/>
      <c r="AK106" s="313"/>
      <c r="AL106" s="313"/>
      <c r="AM106" s="313"/>
      <c r="AN106" s="313"/>
    </row>
    <row r="107" spans="1:40" ht="15.75" customHeight="1">
      <c r="A107" s="303">
        <v>42795</v>
      </c>
      <c r="B107" s="303" t="s">
        <v>72</v>
      </c>
      <c r="C107" s="151">
        <v>153.82918314533242</v>
      </c>
      <c r="D107" s="150">
        <f t="shared" ca="1" si="9"/>
        <v>1.0701636321110319E-2</v>
      </c>
      <c r="E107" s="150">
        <f t="shared" si="11"/>
        <v>1.7732351051811479E-2</v>
      </c>
      <c r="F107" s="150">
        <f t="shared" si="10"/>
        <v>1.0701636321110319E-2</v>
      </c>
      <c r="G107" s="150">
        <v>-7.5494480856774793E-4</v>
      </c>
      <c r="H107" s="512">
        <v>7.0000000000000007E-2</v>
      </c>
      <c r="I107" s="150">
        <v>7.2499999999999995E-2</v>
      </c>
      <c r="J107" s="302">
        <v>2880.24</v>
      </c>
      <c r="K107" s="302">
        <v>2908.45</v>
      </c>
      <c r="L107" s="301">
        <v>139.80475528412683</v>
      </c>
      <c r="M107" s="300">
        <f t="shared" si="12"/>
        <v>2.5154862894705587E-2</v>
      </c>
      <c r="N107" s="150">
        <f t="shared" si="13"/>
        <v>4.6860564853596243E-2</v>
      </c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G107" s="313"/>
      <c r="AH107" s="313"/>
      <c r="AI107" s="313"/>
      <c r="AJ107" s="313"/>
      <c r="AK107" s="313"/>
      <c r="AL107" s="313"/>
      <c r="AM107" s="313"/>
      <c r="AN107" s="313"/>
    </row>
    <row r="108" spans="1:40" ht="15.75" customHeight="1">
      <c r="A108" s="303">
        <v>42887</v>
      </c>
      <c r="B108" s="303" t="s">
        <v>73</v>
      </c>
      <c r="C108" s="151">
        <v>158.17330611724071</v>
      </c>
      <c r="D108" s="150">
        <f t="shared" ca="1" si="9"/>
        <v>1.1712882072862474E-2</v>
      </c>
      <c r="E108" s="150">
        <f t="shared" si="11"/>
        <v>1.5643687050176602E-2</v>
      </c>
      <c r="F108" s="150">
        <f t="shared" si="10"/>
        <v>1.2698297512990786E-2</v>
      </c>
      <c r="G108" s="150">
        <v>3.7820608639727027E-3</v>
      </c>
      <c r="H108" s="512">
        <v>5.7500000000000002E-2</v>
      </c>
      <c r="I108" s="150">
        <v>6.1249999999999999E-2</v>
      </c>
      <c r="J108" s="302">
        <v>3038.26</v>
      </c>
      <c r="K108" s="302">
        <v>2993.0550000000003</v>
      </c>
      <c r="L108" s="301">
        <v>140.94493615874489</v>
      </c>
      <c r="M108" s="300">
        <f t="shared" si="12"/>
        <v>8.1555228382672595E-3</v>
      </c>
      <c r="N108" s="150">
        <f t="shared" si="13"/>
        <v>3.9873728462869629E-2</v>
      </c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G108" s="313"/>
      <c r="AH108" s="313"/>
      <c r="AI108" s="313"/>
      <c r="AJ108" s="313"/>
      <c r="AK108" s="313"/>
      <c r="AL108" s="313"/>
      <c r="AM108" s="313"/>
      <c r="AN108" s="313"/>
    </row>
    <row r="109" spans="1:40" ht="15.75" customHeight="1">
      <c r="A109" s="303">
        <v>42979</v>
      </c>
      <c r="B109" s="303" t="s">
        <v>74</v>
      </c>
      <c r="C109" s="151">
        <v>163.38624851544361</v>
      </c>
      <c r="D109" s="150">
        <f t="shared" ca="1" si="9"/>
        <v>1.3489646814459855E-2</v>
      </c>
      <c r="E109" s="150">
        <f t="shared" si="11"/>
        <v>1.59816421448713E-2</v>
      </c>
      <c r="F109" s="150">
        <f t="shared" si="10"/>
        <v>1.6899953472045093E-2</v>
      </c>
      <c r="G109" s="150">
        <v>5.5107076141500677E-3</v>
      </c>
      <c r="H109" s="512">
        <v>5.2499999999999998E-2</v>
      </c>
      <c r="I109" s="150">
        <v>5.3749999999999999E-2</v>
      </c>
      <c r="J109" s="302">
        <v>2918.49</v>
      </c>
      <c r="K109" s="302">
        <v>2956.7449999999999</v>
      </c>
      <c r="L109" s="301">
        <v>141.12695830598949</v>
      </c>
      <c r="M109" s="300">
        <f t="shared" si="12"/>
        <v>1.2914415530302925E-3</v>
      </c>
      <c r="N109" s="150">
        <f t="shared" si="13"/>
        <v>3.9704254756392166E-2</v>
      </c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  <c r="AG109" s="313"/>
      <c r="AH109" s="313"/>
      <c r="AI109" s="313"/>
      <c r="AJ109" s="313"/>
      <c r="AK109" s="313"/>
      <c r="AL109" s="313"/>
      <c r="AM109" s="313"/>
      <c r="AN109" s="313"/>
    </row>
    <row r="110" spans="1:40" s="307" customFormat="1" ht="15.75" customHeight="1">
      <c r="A110" s="308">
        <v>43070</v>
      </c>
      <c r="B110" s="489" t="s">
        <v>75</v>
      </c>
      <c r="C110" s="153">
        <v>171.51902035877177</v>
      </c>
      <c r="D110" s="152">
        <f t="shared" ca="1" si="9"/>
        <v>1.359360867887438E-2</v>
      </c>
      <c r="E110" s="152">
        <f t="shared" si="11"/>
        <v>1.359360867887438E-2</v>
      </c>
      <c r="F110" s="296">
        <f t="shared" si="10"/>
        <v>1.3881864906729602E-2</v>
      </c>
      <c r="G110" s="296">
        <v>4.7625987247301715E-3</v>
      </c>
      <c r="H110" s="513">
        <v>4.7500000000000001E-2</v>
      </c>
      <c r="I110" s="517">
        <v>4.8750000000000002E-2</v>
      </c>
      <c r="J110" s="298">
        <v>2984</v>
      </c>
      <c r="K110" s="298">
        <v>2997.7200000000003</v>
      </c>
      <c r="L110" s="297">
        <v>141.95010728971607</v>
      </c>
      <c r="M110" s="296">
        <f t="shared" si="12"/>
        <v>5.8326842270761681E-3</v>
      </c>
      <c r="N110" s="145">
        <f t="shared" si="13"/>
        <v>4.0886216500532591E-2</v>
      </c>
      <c r="O110" s="313"/>
      <c r="P110" s="313"/>
      <c r="Q110" s="313"/>
      <c r="R110" s="313"/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  <c r="AG110" s="313"/>
      <c r="AH110" s="313"/>
      <c r="AI110" s="313"/>
      <c r="AJ110" s="313"/>
      <c r="AK110" s="313"/>
      <c r="AL110" s="313"/>
      <c r="AM110" s="313"/>
      <c r="AN110" s="313"/>
    </row>
    <row r="111" spans="1:40" ht="15.75" customHeight="1">
      <c r="A111" s="303">
        <v>43160</v>
      </c>
      <c r="B111" s="303" t="s">
        <v>76</v>
      </c>
      <c r="C111" s="151">
        <v>156.36812343797391</v>
      </c>
      <c r="D111" s="150">
        <f t="shared" ca="1" si="9"/>
        <v>1.6504932553940588E-2</v>
      </c>
      <c r="E111" s="150">
        <f t="shared" si="11"/>
        <v>1.4981420004300139E-2</v>
      </c>
      <c r="F111" s="150">
        <f t="shared" si="10"/>
        <v>1.6504932553940588E-2</v>
      </c>
      <c r="G111" s="150">
        <v>3.4687073868120422E-3</v>
      </c>
      <c r="H111" s="512">
        <v>4.4999999999999998E-2</v>
      </c>
      <c r="I111" s="150">
        <v>4.4999999999999998E-2</v>
      </c>
      <c r="J111" s="302">
        <v>2780.47</v>
      </c>
      <c r="K111" s="302">
        <v>2812.3049999999998</v>
      </c>
      <c r="L111" s="301">
        <v>144.19442895639799</v>
      </c>
      <c r="M111" s="300">
        <f t="shared" si="12"/>
        <v>1.5810637339648714E-2</v>
      </c>
      <c r="N111" s="150">
        <f t="shared" si="13"/>
        <v>3.1398600593735004E-2</v>
      </c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  <c r="AG111" s="313"/>
      <c r="AH111" s="313"/>
      <c r="AI111" s="313"/>
      <c r="AJ111" s="313"/>
      <c r="AK111" s="313"/>
      <c r="AL111" s="313"/>
      <c r="AM111" s="313"/>
      <c r="AN111" s="313"/>
    </row>
    <row r="112" spans="1:40" ht="15.75" customHeight="1">
      <c r="A112" s="303">
        <v>43252</v>
      </c>
      <c r="B112" s="303" t="s">
        <v>77</v>
      </c>
      <c r="C112" s="151">
        <v>162.52160519529878</v>
      </c>
      <c r="D112" s="150">
        <f t="shared" ca="1" si="9"/>
        <v>2.2074309044705753E-2</v>
      </c>
      <c r="E112" s="150">
        <f t="shared" si="11"/>
        <v>1.8619748118049451E-2</v>
      </c>
      <c r="F112" s="150">
        <f t="shared" si="10"/>
        <v>2.7490726373482044E-2</v>
      </c>
      <c r="G112" s="150">
        <v>1.3392001416163923E-2</v>
      </c>
      <c r="H112" s="512">
        <v>4.2500000000000003E-2</v>
      </c>
      <c r="I112" s="150">
        <v>4.2500000000000003E-2</v>
      </c>
      <c r="J112" s="302">
        <v>2930.8</v>
      </c>
      <c r="K112" s="302">
        <v>2868.54</v>
      </c>
      <c r="L112" s="301">
        <v>145.45238568030487</v>
      </c>
      <c r="M112" s="300">
        <f t="shared" si="12"/>
        <v>8.7240313860341701E-3</v>
      </c>
      <c r="N112" s="150">
        <f t="shared" si="13"/>
        <v>3.19802161354934E-2</v>
      </c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  <c r="AG112" s="313"/>
      <c r="AH112" s="313"/>
      <c r="AI112" s="313"/>
      <c r="AJ112" s="313"/>
      <c r="AK112" s="313"/>
      <c r="AL112" s="313"/>
      <c r="AM112" s="313"/>
      <c r="AN112" s="313"/>
    </row>
    <row r="113" spans="1:40" ht="15.75" customHeight="1">
      <c r="A113" s="303">
        <v>43344</v>
      </c>
      <c r="B113" s="303" t="s">
        <v>78</v>
      </c>
      <c r="C113" s="151">
        <v>168.09345721842999</v>
      </c>
      <c r="D113" s="150">
        <f t="shared" ca="1" si="9"/>
        <v>2.438940419135438E-2</v>
      </c>
      <c r="E113" s="150">
        <f t="shared" si="11"/>
        <v>2.1631602464456501E-2</v>
      </c>
      <c r="F113" s="150">
        <f t="shared" si="10"/>
        <v>2.8810311429247726E-2</v>
      </c>
      <c r="G113" s="150">
        <v>6.1696189799713697E-3</v>
      </c>
      <c r="H113" s="512">
        <v>4.2500000000000003E-2</v>
      </c>
      <c r="I113" s="150">
        <v>4.2500000000000003E-2</v>
      </c>
      <c r="J113" s="302">
        <v>2972.18</v>
      </c>
      <c r="K113" s="302">
        <v>2923.95</v>
      </c>
      <c r="L113" s="301">
        <v>145.68080991942946</v>
      </c>
      <c r="M113" s="300">
        <f t="shared" si="12"/>
        <v>1.5704399625775523E-3</v>
      </c>
      <c r="N113" s="150">
        <f t="shared" si="13"/>
        <v>3.2267765621125211E-2</v>
      </c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  <c r="AG113" s="313"/>
      <c r="AH113" s="313"/>
      <c r="AI113" s="313"/>
      <c r="AJ113" s="313"/>
      <c r="AK113" s="313"/>
      <c r="AL113" s="313"/>
      <c r="AM113" s="313"/>
      <c r="AN113" s="313"/>
    </row>
    <row r="114" spans="1:40" s="307" customFormat="1" ht="15.75" customHeight="1">
      <c r="A114" s="308">
        <v>43435</v>
      </c>
      <c r="B114" s="489" t="s">
        <v>79</v>
      </c>
      <c r="C114" s="153">
        <v>176.51338501415609</v>
      </c>
      <c r="D114" s="152">
        <f t="shared" ca="1" si="9"/>
        <v>2.5643242827770418E-2</v>
      </c>
      <c r="E114" s="152">
        <f t="shared" si="11"/>
        <v>2.5643242827770418E-2</v>
      </c>
      <c r="F114" s="296">
        <f t="shared" si="10"/>
        <v>2.9118430392952588E-2</v>
      </c>
      <c r="G114" s="296">
        <v>6.09507439547885E-3</v>
      </c>
      <c r="H114" s="513">
        <v>4.2500000000000003E-2</v>
      </c>
      <c r="I114" s="517">
        <v>4.2500000000000003E-2</v>
      </c>
      <c r="J114" s="298">
        <v>3249.75</v>
      </c>
      <c r="K114" s="298">
        <v>3226.0950000000003</v>
      </c>
      <c r="L114" s="297">
        <v>146.46128308633445</v>
      </c>
      <c r="M114" s="296">
        <f t="shared" si="12"/>
        <v>5.3574191915644054E-3</v>
      </c>
      <c r="N114" s="145">
        <f t="shared" si="13"/>
        <v>3.1780009770695061E-2</v>
      </c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  <c r="AG114" s="313"/>
      <c r="AH114" s="313"/>
      <c r="AI114" s="313"/>
      <c r="AJ114" s="313"/>
      <c r="AK114" s="313"/>
      <c r="AL114" s="313"/>
      <c r="AM114" s="313"/>
      <c r="AN114" s="313"/>
    </row>
    <row r="115" spans="1:40" ht="15.75" customHeight="1">
      <c r="A115" s="303">
        <v>43525</v>
      </c>
      <c r="B115" s="303" t="s">
        <v>80</v>
      </c>
      <c r="C115" s="151">
        <v>161.80209491376658</v>
      </c>
      <c r="D115" s="150">
        <f t="shared" ca="1" si="9"/>
        <v>3.4751145926158911E-2</v>
      </c>
      <c r="E115" s="150">
        <f t="shared" si="11"/>
        <v>3.0000682056494643E-2</v>
      </c>
      <c r="F115" s="150">
        <f t="shared" si="10"/>
        <v>3.4751145926158911E-2</v>
      </c>
      <c r="G115" s="150">
        <v>9.508083250001409E-3</v>
      </c>
      <c r="H115" s="512">
        <v>4.2500000000000003E-2</v>
      </c>
      <c r="I115" s="150">
        <v>4.2500000000000003E-2</v>
      </c>
      <c r="J115" s="302">
        <v>3174.79</v>
      </c>
      <c r="K115" s="302">
        <v>3169.125</v>
      </c>
      <c r="L115" s="301">
        <v>148.83395587233306</v>
      </c>
      <c r="M115" s="300">
        <f t="shared" si="12"/>
        <v>1.6199999999999992E-2</v>
      </c>
      <c r="N115" s="150">
        <f t="shared" si="13"/>
        <v>3.2175493529906118E-2</v>
      </c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  <c r="AG115" s="313"/>
      <c r="AH115" s="313"/>
      <c r="AI115" s="313"/>
      <c r="AJ115" s="313"/>
      <c r="AK115" s="313"/>
      <c r="AL115" s="313"/>
      <c r="AM115" s="313"/>
      <c r="AN115" s="313"/>
    </row>
    <row r="116" spans="1:40" ht="15.75" customHeight="1">
      <c r="A116" s="303">
        <v>43617</v>
      </c>
      <c r="B116" s="303" t="s">
        <v>81</v>
      </c>
      <c r="C116" s="151">
        <v>167.5207482350491</v>
      </c>
      <c r="D116" s="150">
        <f t="shared" ca="1" si="9"/>
        <v>3.2716997691516037E-2</v>
      </c>
      <c r="E116" s="150">
        <f t="shared" si="11"/>
        <v>3.0796638014476407E-2</v>
      </c>
      <c r="F116" s="150">
        <f t="shared" si="10"/>
        <v>3.0759867488036274E-2</v>
      </c>
      <c r="G116" s="150">
        <v>8.1520688450582579E-3</v>
      </c>
      <c r="H116" s="512">
        <v>4.2500000000000003E-2</v>
      </c>
      <c r="I116" s="150">
        <v>4.2500000000000003E-2</v>
      </c>
      <c r="J116" s="302">
        <v>3205.67</v>
      </c>
      <c r="K116" s="302">
        <v>3226.6949999999997</v>
      </c>
      <c r="L116" s="301">
        <v>150.43038385797411</v>
      </c>
      <c r="M116" s="300">
        <f t="shared" si="12"/>
        <v>1.072623499311165E-2</v>
      </c>
      <c r="N116" s="150">
        <f t="shared" si="13"/>
        <v>3.4224245648404539E-2</v>
      </c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  <c r="AG116" s="313"/>
      <c r="AH116" s="313"/>
      <c r="AI116" s="313"/>
      <c r="AJ116" s="313"/>
      <c r="AK116" s="313"/>
      <c r="AL116" s="313"/>
      <c r="AM116" s="313"/>
      <c r="AN116" s="313"/>
    </row>
    <row r="117" spans="1:40" ht="15.75" customHeight="1">
      <c r="A117" s="303">
        <v>43709</v>
      </c>
      <c r="B117" s="303" t="s">
        <v>82</v>
      </c>
      <c r="C117" s="151">
        <v>173.34684078559422</v>
      </c>
      <c r="D117" s="150">
        <f t="shared" ca="1" si="9"/>
        <v>3.2211580478435753E-2</v>
      </c>
      <c r="E117" s="150">
        <f t="shared" si="11"/>
        <v>3.1405912604461905E-2</v>
      </c>
      <c r="F117" s="150">
        <f t="shared" si="10"/>
        <v>3.1252754593164678E-2</v>
      </c>
      <c r="G117" s="150">
        <v>6.3378382498000541E-3</v>
      </c>
      <c r="H117" s="512">
        <v>4.2500000000000003E-2</v>
      </c>
      <c r="I117" s="150">
        <v>4.2500000000000003E-2</v>
      </c>
      <c r="J117" s="302">
        <v>3462.01</v>
      </c>
      <c r="K117" s="302">
        <v>3379.4300000000003</v>
      </c>
      <c r="L117" s="301">
        <v>151.23885014061068</v>
      </c>
      <c r="M117" s="300">
        <f t="shared" si="12"/>
        <v>5.3743549800409074E-3</v>
      </c>
      <c r="N117" s="150">
        <f t="shared" si="13"/>
        <v>3.8152178205593135E-2</v>
      </c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  <c r="AG117" s="313"/>
      <c r="AH117" s="313"/>
      <c r="AI117" s="313"/>
      <c r="AJ117" s="313"/>
      <c r="AK117" s="313"/>
      <c r="AL117" s="313"/>
      <c r="AM117" s="313"/>
      <c r="AN117" s="313"/>
    </row>
    <row r="118" spans="1:40" s="307" customFormat="1" ht="15.75" customHeight="1">
      <c r="A118" s="308">
        <v>43800</v>
      </c>
      <c r="B118" s="489" t="s">
        <v>83</v>
      </c>
      <c r="C118" s="153">
        <v>181.97156317884381</v>
      </c>
      <c r="D118" s="152">
        <f t="shared" ca="1" si="9"/>
        <v>3.1868553924553567E-2</v>
      </c>
      <c r="E118" s="152">
        <f t="shared" si="11"/>
        <v>3.1868553924553567E-2</v>
      </c>
      <c r="F118" s="296">
        <f t="shared" si="10"/>
        <v>3.0922177172286291E-2</v>
      </c>
      <c r="G118" s="296">
        <v>6.8842840753426948E-3</v>
      </c>
      <c r="H118" s="513">
        <v>4.2500000000000003E-2</v>
      </c>
      <c r="I118" s="517">
        <v>4.2500000000000003E-2</v>
      </c>
      <c r="J118" s="298">
        <v>3277.14</v>
      </c>
      <c r="K118" s="298">
        <v>3333.54</v>
      </c>
      <c r="L118" s="297">
        <v>152.02681184361515</v>
      </c>
      <c r="M118" s="296">
        <f t="shared" si="12"/>
        <v>5.210048226840458E-3</v>
      </c>
      <c r="N118" s="145">
        <f t="shared" si="13"/>
        <v>3.8000000000000034E-2</v>
      </c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G118" s="313"/>
      <c r="AH118" s="313"/>
      <c r="AI118" s="313"/>
      <c r="AJ118" s="313"/>
      <c r="AK118" s="313"/>
      <c r="AL118" s="313"/>
      <c r="AM118" s="313"/>
      <c r="AN118" s="313"/>
    </row>
    <row r="119" spans="1:40" ht="15.75" customHeight="1">
      <c r="A119" s="303">
        <v>43891</v>
      </c>
      <c r="B119" s="303" t="s">
        <v>84</v>
      </c>
      <c r="C119" s="151">
        <v>162.3590454261992</v>
      </c>
      <c r="D119" s="150">
        <f t="shared" ca="1" si="9"/>
        <v>3.4421712075449751E-3</v>
      </c>
      <c r="E119" s="150">
        <f t="shared" si="11"/>
        <v>2.4318900475210237E-2</v>
      </c>
      <c r="F119" s="150">
        <f t="shared" si="10"/>
        <v>3.4421712075449751E-3</v>
      </c>
      <c r="G119" s="150">
        <v>-1.9522901251584401E-2</v>
      </c>
      <c r="H119" s="512">
        <v>3.7499999999999999E-2</v>
      </c>
      <c r="I119" s="150">
        <v>0.04</v>
      </c>
      <c r="J119" s="302">
        <v>4064.81</v>
      </c>
      <c r="K119" s="302">
        <v>3738.13</v>
      </c>
      <c r="L119" s="301">
        <v>154.56059204100873</v>
      </c>
      <c r="M119" s="300">
        <f t="shared" si="12"/>
        <v>1.6666666666666607E-2</v>
      </c>
      <c r="N119" s="150">
        <f t="shared" si="13"/>
        <v>3.8476677819326843E-2</v>
      </c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G119" s="313"/>
      <c r="AH119" s="313"/>
      <c r="AI119" s="313"/>
      <c r="AJ119" s="313"/>
      <c r="AK119" s="313"/>
      <c r="AL119" s="313"/>
      <c r="AM119" s="313"/>
      <c r="AN119" s="313"/>
    </row>
    <row r="120" spans="1:40" ht="15.75" customHeight="1">
      <c r="A120" s="303">
        <v>43983</v>
      </c>
      <c r="B120" s="303" t="s">
        <v>85</v>
      </c>
      <c r="C120" s="151">
        <v>139.52365135409406</v>
      </c>
      <c r="D120" s="150">
        <f t="shared" ca="1" si="9"/>
        <v>-8.3322936563263617E-2</v>
      </c>
      <c r="E120" s="150">
        <f t="shared" si="11"/>
        <v>-2.4822448097390204E-2</v>
      </c>
      <c r="F120" s="150">
        <f t="shared" si="10"/>
        <v>-0.16712614512485457</v>
      </c>
      <c r="G120" s="150">
        <v>-0.16086447737015674</v>
      </c>
      <c r="H120" s="512">
        <v>2.5000000000000001E-2</v>
      </c>
      <c r="I120" s="150">
        <v>2.8750000000000001E-2</v>
      </c>
      <c r="J120" s="302">
        <v>3758.91</v>
      </c>
      <c r="K120" s="302">
        <v>3871.1</v>
      </c>
      <c r="L120" s="301">
        <v>153.74040885572526</v>
      </c>
      <c r="M120" s="300">
        <f t="shared" si="12"/>
        <v>-5.3065479010707683E-3</v>
      </c>
      <c r="N120" s="150">
        <f t="shared" si="13"/>
        <v>2.2003699737124016E-2</v>
      </c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G120" s="313"/>
      <c r="AH120" s="313"/>
      <c r="AI120" s="313"/>
      <c r="AJ120" s="313"/>
      <c r="AK120" s="313"/>
      <c r="AL120" s="313"/>
      <c r="AM120" s="313"/>
      <c r="AN120" s="313"/>
    </row>
    <row r="121" spans="1:40" ht="15.75" customHeight="1">
      <c r="A121" s="303">
        <v>44075</v>
      </c>
      <c r="B121" s="303" t="s">
        <v>86</v>
      </c>
      <c r="C121" s="151">
        <v>157.60944258902902</v>
      </c>
      <c r="D121" s="150">
        <f t="shared" ca="1" si="9"/>
        <v>-8.5896456351088668E-2</v>
      </c>
      <c r="E121" s="150">
        <f t="shared" si="11"/>
        <v>-5.5536376162604761E-2</v>
      </c>
      <c r="F121" s="150">
        <f t="shared" si="10"/>
        <v>-9.0785607197942375E-2</v>
      </c>
      <c r="G121" s="150">
        <v>9.8326223052292772E-2</v>
      </c>
      <c r="H121" s="512">
        <v>1.7500000000000002E-2</v>
      </c>
      <c r="I121" s="150">
        <v>0.02</v>
      </c>
      <c r="J121" s="302">
        <v>3878.94</v>
      </c>
      <c r="K121" s="302">
        <v>3809.2150000000001</v>
      </c>
      <c r="L121" s="301">
        <v>154.20908496160155</v>
      </c>
      <c r="M121" s="300">
        <f t="shared" si="12"/>
        <v>3.0484900447746988E-3</v>
      </c>
      <c r="N121" s="150">
        <f t="shared" si="13"/>
        <v>1.9639363948015687E-2</v>
      </c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  <c r="Y121" s="313"/>
      <c r="Z121" s="313"/>
      <c r="AA121" s="313"/>
      <c r="AB121" s="313"/>
      <c r="AC121" s="313"/>
      <c r="AD121" s="313"/>
      <c r="AE121" s="313"/>
      <c r="AF121" s="313"/>
      <c r="AG121" s="313"/>
      <c r="AH121" s="313"/>
      <c r="AI121" s="313"/>
      <c r="AJ121" s="313"/>
      <c r="AK121" s="313"/>
      <c r="AL121" s="313"/>
      <c r="AM121" s="313"/>
      <c r="AN121" s="313"/>
    </row>
    <row r="122" spans="1:40" s="307" customFormat="1" ht="15.75" customHeight="1">
      <c r="A122" s="308">
        <v>44166</v>
      </c>
      <c r="B122" s="489" t="s">
        <v>87</v>
      </c>
      <c r="C122" s="153">
        <v>175.95137557572019</v>
      </c>
      <c r="D122" s="152">
        <f t="shared" ca="1" si="9"/>
        <v>-7.1859141376086177E-2</v>
      </c>
      <c r="E122" s="152">
        <f t="shared" si="11"/>
        <v>-7.1859141376086177E-2</v>
      </c>
      <c r="F122" s="296">
        <f t="shared" si="10"/>
        <v>-3.3083122977884738E-2</v>
      </c>
      <c r="G122" s="296">
        <v>7.0796234064300023E-2</v>
      </c>
      <c r="H122" s="513">
        <v>1.7500000000000002E-2</v>
      </c>
      <c r="I122" s="517">
        <v>1.7500000000000002E-2</v>
      </c>
      <c r="J122" s="298">
        <v>3432.5</v>
      </c>
      <c r="K122" s="298">
        <v>3645.5299999999997</v>
      </c>
      <c r="L122" s="297">
        <v>154.48736139946558</v>
      </c>
      <c r="M122" s="296">
        <f t="shared" si="12"/>
        <v>1.8045398423403025E-3</v>
      </c>
      <c r="N122" s="145">
        <f t="shared" si="13"/>
        <v>1.6184971098265999E-2</v>
      </c>
      <c r="O122" s="313"/>
      <c r="P122" s="313"/>
      <c r="Q122" s="313"/>
      <c r="R122" s="313"/>
      <c r="S122" s="313"/>
      <c r="T122" s="313"/>
      <c r="U122" s="313"/>
      <c r="V122" s="313"/>
      <c r="W122" s="313"/>
      <c r="X122" s="313"/>
      <c r="Y122" s="313"/>
      <c r="Z122" s="313"/>
      <c r="AA122" s="313"/>
      <c r="AB122" s="313"/>
      <c r="AC122" s="313"/>
      <c r="AD122" s="313"/>
      <c r="AE122" s="313"/>
      <c r="AF122" s="313"/>
      <c r="AG122" s="313"/>
      <c r="AH122" s="313"/>
      <c r="AI122" s="313"/>
      <c r="AJ122" s="313"/>
      <c r="AK122" s="313"/>
      <c r="AL122" s="313"/>
      <c r="AM122" s="313"/>
      <c r="AN122" s="313"/>
    </row>
    <row r="123" spans="1:40" ht="15.75" customHeight="1">
      <c r="A123" s="303">
        <v>44256</v>
      </c>
      <c r="B123" s="303" t="s">
        <v>91</v>
      </c>
      <c r="C123" s="151">
        <v>164.80105008832831</v>
      </c>
      <c r="D123" s="150">
        <f t="shared" ca="1" si="9"/>
        <v>1.5040767551439682E-2</v>
      </c>
      <c r="E123" s="150">
        <f t="shared" si="11"/>
        <v>-6.9049624156135136E-2</v>
      </c>
      <c r="F123" s="150">
        <f t="shared" si="10"/>
        <v>1.5040767551439682E-2</v>
      </c>
      <c r="G123" s="150">
        <v>3.2045857809483325E-2</v>
      </c>
      <c r="H123" s="512">
        <v>1.7500000000000002E-2</v>
      </c>
      <c r="I123" s="150">
        <v>1.7500000000000002E-2</v>
      </c>
      <c r="J123" s="302">
        <v>3736.91</v>
      </c>
      <c r="K123" s="302">
        <v>3648.1849999999999</v>
      </c>
      <c r="L123" s="301">
        <v>156.88932644208145</v>
      </c>
      <c r="M123" s="300">
        <f t="shared" si="12"/>
        <v>1.5547971179370457E-2</v>
      </c>
      <c r="N123" s="150">
        <f t="shared" si="13"/>
        <v>1.5066805647683257E-2</v>
      </c>
      <c r="O123" s="313"/>
      <c r="P123" s="313"/>
      <c r="Q123" s="313"/>
      <c r="R123" s="313"/>
      <c r="S123" s="313"/>
      <c r="T123" s="313"/>
      <c r="U123" s="313"/>
      <c r="V123" s="313"/>
      <c r="W123" s="313"/>
      <c r="X123" s="313"/>
      <c r="Y123" s="313"/>
      <c r="Z123" s="313"/>
      <c r="AA123" s="313"/>
      <c r="AB123" s="313"/>
      <c r="AC123" s="313"/>
      <c r="AD123" s="313"/>
      <c r="AE123" s="313"/>
      <c r="AF123" s="313"/>
      <c r="AG123" s="313"/>
      <c r="AH123" s="313"/>
      <c r="AI123" s="313"/>
      <c r="AJ123" s="313"/>
      <c r="AK123" s="313"/>
      <c r="AL123" s="313"/>
      <c r="AM123" s="313"/>
      <c r="AN123" s="313"/>
    </row>
    <row r="124" spans="1:40">
      <c r="A124" s="303">
        <v>44348</v>
      </c>
      <c r="B124" s="303" t="s">
        <v>92</v>
      </c>
      <c r="C124" s="151">
        <v>165.2199701947178</v>
      </c>
      <c r="D124" s="150">
        <f t="shared" ca="1" si="9"/>
        <v>9.3209461167731655E-2</v>
      </c>
      <c r="E124" s="150">
        <f t="shared" si="11"/>
        <v>9.7089577236457725E-3</v>
      </c>
      <c r="F124" s="150">
        <f t="shared" si="10"/>
        <v>0.18417177726670597</v>
      </c>
      <c r="G124" s="150">
        <v>-2.4289056943588294E-2</v>
      </c>
      <c r="H124" s="512">
        <v>1.7500000000000002E-2</v>
      </c>
      <c r="I124" s="150">
        <v>1.7500000000000002E-2</v>
      </c>
      <c r="J124" s="302">
        <v>3756.67</v>
      </c>
      <c r="K124" s="302">
        <v>3734.7799999999997</v>
      </c>
      <c r="L124" s="301">
        <v>159.32276095658742</v>
      </c>
      <c r="M124" s="150">
        <f t="shared" si="12"/>
        <v>1.5510516678802322E-2</v>
      </c>
      <c r="N124" s="150">
        <f t="shared" si="13"/>
        <v>3.6310246228763443E-2</v>
      </c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  <c r="Y124" s="313"/>
      <c r="Z124" s="313"/>
      <c r="AA124" s="313"/>
      <c r="AB124" s="313"/>
      <c r="AC124" s="313"/>
      <c r="AD124" s="313"/>
      <c r="AE124" s="313"/>
      <c r="AF124" s="313"/>
      <c r="AG124" s="313"/>
      <c r="AH124" s="313"/>
      <c r="AI124" s="313"/>
      <c r="AJ124" s="313"/>
      <c r="AK124" s="313"/>
      <c r="AL124" s="313"/>
      <c r="AM124" s="313"/>
      <c r="AN124" s="313"/>
    </row>
    <row r="125" spans="1:40">
      <c r="A125" s="303">
        <v>44440</v>
      </c>
      <c r="B125" s="303" t="s">
        <v>93</v>
      </c>
      <c r="C125" s="151">
        <v>178.61413035944841</v>
      </c>
      <c r="D125" s="150">
        <f t="shared" ca="1" si="9"/>
        <v>0.10695071158480252</v>
      </c>
      <c r="E125" s="150">
        <f t="shared" si="11"/>
        <v>6.7225664521229245E-2</v>
      </c>
      <c r="F125" s="150">
        <f t="shared" si="10"/>
        <v>0.13327049081183362</v>
      </c>
      <c r="G125" s="150">
        <v>5.1459607271190588E-2</v>
      </c>
      <c r="H125" s="512">
        <v>0.02</v>
      </c>
      <c r="I125" s="150">
        <v>1.8749999999999999E-2</v>
      </c>
      <c r="J125" s="490">
        <v>3834.68</v>
      </c>
      <c r="K125" s="490">
        <v>3851.2799999999997</v>
      </c>
      <c r="L125" s="490">
        <v>161.16391469336978</v>
      </c>
      <c r="M125" s="149">
        <f t="shared" si="12"/>
        <v>1.1556124973782333E-2</v>
      </c>
      <c r="N125" s="149">
        <f t="shared" si="13"/>
        <v>4.5099999999999918E-2</v>
      </c>
      <c r="O125" s="313"/>
      <c r="P125" s="313"/>
      <c r="Q125" s="313"/>
      <c r="R125" s="313"/>
      <c r="S125" s="313"/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3"/>
      <c r="AD125" s="313"/>
      <c r="AE125" s="313"/>
      <c r="AF125" s="313"/>
      <c r="AG125" s="313"/>
      <c r="AH125" s="313"/>
      <c r="AI125" s="313"/>
      <c r="AJ125" s="313"/>
      <c r="AK125" s="313"/>
      <c r="AL125" s="313"/>
      <c r="AM125" s="313"/>
      <c r="AN125" s="313"/>
    </row>
    <row r="126" spans="1:40" s="307" customFormat="1" ht="15.75" customHeight="1">
      <c r="A126" s="308">
        <v>44531</v>
      </c>
      <c r="B126" s="489" t="s">
        <v>94</v>
      </c>
      <c r="C126" s="153">
        <v>195.44387774036426</v>
      </c>
      <c r="D126" s="152">
        <f t="shared" ca="1" si="9"/>
        <v>0.10801198190487837</v>
      </c>
      <c r="E126" s="152">
        <f t="shared" si="11"/>
        <v>0.10801198190487837</v>
      </c>
      <c r="F126" s="296">
        <f t="shared" si="10"/>
        <v>0.11078345992387839</v>
      </c>
      <c r="G126" s="296">
        <v>4.8163787143099768E-2</v>
      </c>
      <c r="H126" s="513">
        <v>0.03</v>
      </c>
      <c r="I126" s="517">
        <v>2.5000000000000001E-2</v>
      </c>
      <c r="J126" s="298">
        <v>3981.16</v>
      </c>
      <c r="K126" s="298">
        <v>3882.8</v>
      </c>
      <c r="L126" s="297">
        <v>163.17251548648522</v>
      </c>
      <c r="M126" s="296">
        <f t="shared" si="12"/>
        <v>1.2463092603186121E-2</v>
      </c>
      <c r="N126" s="145">
        <f t="shared" si="13"/>
        <v>5.6219188471748227E-2</v>
      </c>
      <c r="O126" s="313"/>
      <c r="P126" s="313"/>
      <c r="Q126" s="313"/>
      <c r="R126" s="313"/>
      <c r="S126" s="313"/>
      <c r="T126" s="313"/>
      <c r="U126" s="313"/>
      <c r="V126" s="313"/>
      <c r="W126" s="313"/>
      <c r="X126" s="313"/>
      <c r="Y126" s="313"/>
      <c r="Z126" s="313"/>
      <c r="AA126" s="313"/>
      <c r="AB126" s="313"/>
      <c r="AC126" s="313"/>
      <c r="AD126" s="313"/>
      <c r="AE126" s="313"/>
      <c r="AF126" s="313"/>
      <c r="AG126" s="313"/>
      <c r="AH126" s="313"/>
      <c r="AI126" s="313"/>
      <c r="AJ126" s="313"/>
      <c r="AK126" s="313"/>
      <c r="AL126" s="313"/>
      <c r="AM126" s="313"/>
      <c r="AN126" s="313"/>
    </row>
    <row r="127" spans="1:40" ht="15.75" customHeight="1">
      <c r="A127" s="303">
        <v>44621</v>
      </c>
      <c r="B127" s="303" t="s">
        <v>95</v>
      </c>
      <c r="C127" s="151">
        <v>178.14828225698923</v>
      </c>
      <c r="D127" s="150">
        <f t="shared" ref="D127:D158" ca="1" si="14">AVERAGE(OFFSET($C$1,MATCH(EDATE(A127,0),$A$1:$A$304,0)-1,,IF(MONTH($A127)=3,-1,IF(MONTH($A127)=6,-2,IF(MONTH($A127)=9,-3,-4)))))/AVERAGE(OFFSET($C$1,MATCH(EDATE(A127,-12),$A$1:$A$304,0)-1,,IF(MONTH($A127)=3,-1,IF(MONTH($A127)=6,-2,IF(MONTH($A127)=9,-3,-4)))))-1</f>
        <v>8.0989970400717759E-2</v>
      </c>
      <c r="E127" s="150">
        <f t="shared" si="11"/>
        <v>0.12469438245491382</v>
      </c>
      <c r="F127" s="150">
        <f t="shared" ref="F127:F154" si="15">C127/C123-1</f>
        <v>8.0989970400717759E-2</v>
      </c>
      <c r="G127" s="150">
        <v>4.102897748455625E-3</v>
      </c>
      <c r="H127" s="512">
        <v>0.05</v>
      </c>
      <c r="I127" s="150">
        <v>4.4999999999999998E-2</v>
      </c>
      <c r="J127" s="302">
        <v>3748.15</v>
      </c>
      <c r="K127" s="302">
        <v>3865.375</v>
      </c>
      <c r="L127" s="301">
        <v>170.27198598759099</v>
      </c>
      <c r="M127" s="300">
        <f t="shared" si="12"/>
        <v>4.3508984830805009E-2</v>
      </c>
      <c r="N127" s="150">
        <f t="shared" si="13"/>
        <v>8.5299999999999931E-2</v>
      </c>
      <c r="O127" s="313"/>
      <c r="P127" s="313"/>
      <c r="Q127" s="313"/>
      <c r="R127" s="313"/>
      <c r="S127" s="313"/>
      <c r="T127" s="313"/>
      <c r="U127" s="313"/>
      <c r="V127" s="313"/>
      <c r="W127" s="313"/>
      <c r="X127" s="313"/>
      <c r="Y127" s="313"/>
      <c r="Z127" s="313"/>
      <c r="AA127" s="313"/>
      <c r="AB127" s="313"/>
      <c r="AC127" s="313"/>
      <c r="AD127" s="313"/>
      <c r="AE127" s="313"/>
      <c r="AF127" s="313"/>
      <c r="AG127" s="313"/>
      <c r="AH127" s="313"/>
      <c r="AI127" s="313"/>
      <c r="AJ127" s="313"/>
      <c r="AK127" s="313"/>
      <c r="AL127" s="313"/>
      <c r="AM127" s="313"/>
      <c r="AN127" s="313"/>
    </row>
    <row r="128" spans="1:40">
      <c r="A128" s="303">
        <v>44713</v>
      </c>
      <c r="B128" s="303" t="s">
        <v>96</v>
      </c>
      <c r="C128" s="151">
        <v>185.68248746868059</v>
      </c>
      <c r="D128" s="150">
        <f t="shared" ca="1" si="14"/>
        <v>0.10244726052184916</v>
      </c>
      <c r="E128" s="150">
        <f t="shared" si="11"/>
        <v>0.11197856100387082</v>
      </c>
      <c r="F128" s="150">
        <f t="shared" si="15"/>
        <v>0.12385014505115177</v>
      </c>
      <c r="G128" s="150">
        <v>1.5088967067743875E-2</v>
      </c>
      <c r="H128" s="512">
        <v>7.4999999999999997E-2</v>
      </c>
      <c r="I128" s="150">
        <v>6.7500000000000004E-2</v>
      </c>
      <c r="J128" s="302">
        <v>4127.47</v>
      </c>
      <c r="K128" s="302">
        <v>4046.87</v>
      </c>
      <c r="L128" s="301">
        <v>174.73445515331611</v>
      </c>
      <c r="M128" s="150">
        <f t="shared" si="12"/>
        <v>2.6207888161064341E-2</v>
      </c>
      <c r="N128" s="150">
        <f t="shared" si="13"/>
        <v>9.6732532779344016E-2</v>
      </c>
      <c r="O128" s="313"/>
      <c r="P128" s="313"/>
      <c r="Q128" s="313"/>
      <c r="R128" s="313"/>
      <c r="S128" s="313"/>
      <c r="T128" s="313"/>
      <c r="U128" s="313"/>
      <c r="V128" s="313"/>
      <c r="W128" s="313"/>
      <c r="X128" s="313"/>
      <c r="Y128" s="313"/>
      <c r="Z128" s="313"/>
      <c r="AA128" s="313"/>
      <c r="AB128" s="313"/>
      <c r="AC128" s="313"/>
      <c r="AD128" s="313"/>
      <c r="AE128" s="313"/>
      <c r="AF128" s="313"/>
      <c r="AG128" s="313"/>
      <c r="AH128" s="313"/>
      <c r="AI128" s="313"/>
      <c r="AJ128" s="313"/>
      <c r="AK128" s="313"/>
      <c r="AL128" s="313"/>
      <c r="AM128" s="313"/>
      <c r="AN128" s="313"/>
    </row>
    <row r="129" spans="1:40">
      <c r="A129" s="303">
        <v>44805</v>
      </c>
      <c r="B129" s="303" t="s">
        <v>97</v>
      </c>
      <c r="C129" s="151">
        <v>191.81374957069559</v>
      </c>
      <c r="D129" s="150">
        <f t="shared" ca="1" si="14"/>
        <v>9.2422571649815932E-2</v>
      </c>
      <c r="E129" s="150">
        <f t="shared" si="11"/>
        <v>9.714165890159121E-2</v>
      </c>
      <c r="F129" s="150">
        <f t="shared" si="15"/>
        <v>7.3900195828201731E-2</v>
      </c>
      <c r="G129" s="150">
        <v>4.7723223497371237E-3</v>
      </c>
      <c r="H129" s="512">
        <v>0.1</v>
      </c>
      <c r="I129" s="150">
        <v>9.5000000000000001E-2</v>
      </c>
      <c r="J129" s="490">
        <v>4532.07</v>
      </c>
      <c r="K129" s="490">
        <v>4416.1849999999995</v>
      </c>
      <c r="L129" s="490">
        <v>179.61926850749924</v>
      </c>
      <c r="M129" s="150">
        <f t="shared" si="12"/>
        <v>2.79556390289315E-2</v>
      </c>
      <c r="N129" s="150">
        <f t="shared" si="13"/>
        <v>0.11451294074881835</v>
      </c>
      <c r="O129" s="313"/>
      <c r="P129" s="313"/>
      <c r="Q129" s="313"/>
      <c r="R129" s="313"/>
      <c r="S129" s="313"/>
      <c r="T129" s="313"/>
      <c r="U129" s="313"/>
      <c r="V129" s="313"/>
      <c r="W129" s="313"/>
      <c r="X129" s="313"/>
      <c r="Y129" s="313"/>
      <c r="Z129" s="313"/>
      <c r="AA129" s="313"/>
      <c r="AB129" s="313"/>
      <c r="AC129" s="313"/>
      <c r="AD129" s="313"/>
      <c r="AE129" s="313"/>
      <c r="AF129" s="313"/>
      <c r="AG129" s="313"/>
      <c r="AH129" s="313"/>
      <c r="AI129" s="313"/>
      <c r="AJ129" s="313"/>
      <c r="AK129" s="313"/>
      <c r="AL129" s="313"/>
      <c r="AM129" s="313"/>
      <c r="AN129" s="313"/>
    </row>
    <row r="130" spans="1:40" s="307" customFormat="1" ht="15.75" customHeight="1">
      <c r="A130" s="308">
        <v>44896</v>
      </c>
      <c r="B130" s="489" t="s">
        <v>98</v>
      </c>
      <c r="C130" s="153">
        <v>200.03137265726011</v>
      </c>
      <c r="D130" s="152">
        <f t="shared" ca="1" si="14"/>
        <v>7.3282772942797836E-2</v>
      </c>
      <c r="E130" s="152">
        <f t="shared" ref="E130:E154" si="16">AVERAGE(C127:C130)/AVERAGE(C123:C126)-1</f>
        <v>7.3282772942797836E-2</v>
      </c>
      <c r="F130" s="296">
        <f t="shared" si="15"/>
        <v>2.3472185314446392E-2</v>
      </c>
      <c r="G130" s="296">
        <v>-2.3442694303099643E-3</v>
      </c>
      <c r="H130" s="513">
        <v>0.12</v>
      </c>
      <c r="I130" s="517">
        <v>0.115</v>
      </c>
      <c r="J130" s="298">
        <v>4810.2</v>
      </c>
      <c r="K130" s="298">
        <v>4814.8099999999995</v>
      </c>
      <c r="L130" s="297">
        <v>184.58354769966965</v>
      </c>
      <c r="M130" s="296">
        <f t="shared" si="12"/>
        <v>2.7637787601630048E-2</v>
      </c>
      <c r="N130" s="145">
        <f t="shared" si="13"/>
        <v>0.13121714860709988</v>
      </c>
      <c r="O130" s="313"/>
      <c r="P130" s="313"/>
      <c r="Q130" s="313"/>
      <c r="R130" s="313"/>
      <c r="S130" s="313"/>
      <c r="T130" s="313"/>
      <c r="U130" s="313"/>
      <c r="V130" s="313"/>
      <c r="W130" s="313"/>
      <c r="X130" s="313"/>
      <c r="Y130" s="313"/>
      <c r="Z130" s="313"/>
      <c r="AA130" s="313"/>
      <c r="AB130" s="313"/>
      <c r="AC130" s="313"/>
      <c r="AD130" s="313"/>
      <c r="AE130" s="313"/>
      <c r="AF130" s="313"/>
      <c r="AG130" s="313"/>
      <c r="AH130" s="313"/>
      <c r="AI130" s="313"/>
      <c r="AJ130" s="313"/>
      <c r="AK130" s="313"/>
      <c r="AL130" s="313"/>
      <c r="AM130" s="313"/>
      <c r="AN130" s="313"/>
    </row>
    <row r="131" spans="1:40" ht="15.75" customHeight="1">
      <c r="A131" s="303">
        <v>44986</v>
      </c>
      <c r="B131" s="303" t="s">
        <v>99</v>
      </c>
      <c r="C131" s="151">
        <v>183.17314729312625</v>
      </c>
      <c r="D131" s="150">
        <f t="shared" ca="1" si="14"/>
        <v>2.8206081880084444E-2</v>
      </c>
      <c r="E131" s="150">
        <f t="shared" si="16"/>
        <v>6.0319086180335546E-2</v>
      </c>
      <c r="F131" s="150">
        <f t="shared" si="15"/>
        <v>2.8206081880084444E-2</v>
      </c>
      <c r="G131" s="150">
        <v>9.3868482986785295E-3</v>
      </c>
      <c r="H131" s="512">
        <v>0.13</v>
      </c>
      <c r="I131" s="150">
        <v>0.12875</v>
      </c>
      <c r="J131" s="302">
        <v>4627.2700000000004</v>
      </c>
      <c r="K131" s="302">
        <v>4629.7350000000006</v>
      </c>
      <c r="L131" s="301">
        <v>192.98440482401978</v>
      </c>
      <c r="M131" s="300">
        <f t="shared" si="12"/>
        <v>4.5512491384220866E-2</v>
      </c>
      <c r="N131" s="150">
        <f t="shared" si="13"/>
        <v>0.13338905225480846</v>
      </c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  <c r="Y131" s="313"/>
      <c r="Z131" s="313"/>
      <c r="AA131" s="313"/>
      <c r="AB131" s="313"/>
      <c r="AC131" s="313"/>
      <c r="AD131" s="313"/>
      <c r="AE131" s="313"/>
      <c r="AF131" s="313"/>
      <c r="AG131" s="313"/>
      <c r="AH131" s="313"/>
      <c r="AI131" s="313"/>
      <c r="AJ131" s="313"/>
      <c r="AK131" s="313"/>
      <c r="AL131" s="313"/>
      <c r="AM131" s="313"/>
      <c r="AN131" s="313"/>
    </row>
    <row r="132" spans="1:40">
      <c r="A132" s="303">
        <v>45078</v>
      </c>
      <c r="B132" s="303" t="s">
        <v>100</v>
      </c>
      <c r="C132" s="151">
        <v>186.4660618133006</v>
      </c>
      <c r="D132" s="150">
        <f t="shared" ca="1" si="14"/>
        <v>1.5964673315389533E-2</v>
      </c>
      <c r="E132" s="150">
        <f t="shared" si="16"/>
        <v>3.1977113920115263E-2</v>
      </c>
      <c r="F132" s="150">
        <f t="shared" si="15"/>
        <v>4.2199690197071149E-3</v>
      </c>
      <c r="G132" s="150">
        <v>-7.5662973760887153E-3</v>
      </c>
      <c r="H132" s="512">
        <v>0.13250000000000001</v>
      </c>
      <c r="I132" s="150">
        <v>0.13250000000000001</v>
      </c>
      <c r="J132" s="302">
        <v>4191.28</v>
      </c>
      <c r="K132" s="302">
        <v>4430.1399999999994</v>
      </c>
      <c r="L132" s="301">
        <v>195.93360911303256</v>
      </c>
      <c r="M132" s="150">
        <f t="shared" ref="M132:M154" si="17">L132/L131-1</f>
        <v>1.5282086092407887E-2</v>
      </c>
      <c r="N132" s="150">
        <f t="shared" si="13"/>
        <v>0.12132211670054316</v>
      </c>
      <c r="O132" s="313"/>
      <c r="P132" s="313"/>
      <c r="Q132" s="313"/>
      <c r="R132" s="313"/>
      <c r="S132" s="313"/>
      <c r="T132" s="313"/>
      <c r="U132" s="313"/>
      <c r="V132" s="313"/>
      <c r="W132" s="313"/>
      <c r="X132" s="313"/>
      <c r="Y132" s="313"/>
      <c r="Z132" s="313"/>
      <c r="AA132" s="313"/>
      <c r="AB132" s="313"/>
      <c r="AC132" s="313"/>
      <c r="AD132" s="313"/>
      <c r="AE132" s="313"/>
      <c r="AF132" s="313"/>
      <c r="AG132" s="313"/>
      <c r="AH132" s="313"/>
      <c r="AI132" s="313"/>
      <c r="AJ132" s="313"/>
      <c r="AK132" s="313"/>
      <c r="AL132" s="313"/>
      <c r="AM132" s="313"/>
      <c r="AN132" s="313"/>
    </row>
    <row r="133" spans="1:40">
      <c r="A133" s="303">
        <v>45170</v>
      </c>
      <c r="B133" s="303" t="s">
        <v>101</v>
      </c>
      <c r="C133" s="151">
        <v>190.97602052825482</v>
      </c>
      <c r="D133" s="150">
        <f t="shared" ca="1" si="14"/>
        <v>8.9458460682936281E-3</v>
      </c>
      <c r="E133" s="150">
        <f t="shared" si="16"/>
        <v>1.2725806034179277E-2</v>
      </c>
      <c r="F133" s="150">
        <f t="shared" si="15"/>
        <v>-4.3674087197383971E-3</v>
      </c>
      <c r="G133" s="150">
        <v>-3.3722933322583026E-3</v>
      </c>
      <c r="H133" s="512">
        <v>0.13250000000000001</v>
      </c>
      <c r="I133" s="150">
        <v>0.13250000000000001</v>
      </c>
      <c r="J133" s="490">
        <v>4053.76</v>
      </c>
      <c r="K133" s="490">
        <v>3988.625</v>
      </c>
      <c r="L133" s="490">
        <v>199.36376609765739</v>
      </c>
      <c r="M133" s="150">
        <f t="shared" si="17"/>
        <v>1.7506730979706564E-2</v>
      </c>
      <c r="N133" s="150">
        <f t="shared" si="13"/>
        <v>0.10992416211367551</v>
      </c>
      <c r="O133" s="313"/>
      <c r="P133" s="313"/>
      <c r="Q133" s="313"/>
      <c r="R133" s="313"/>
      <c r="S133" s="313"/>
      <c r="T133" s="313"/>
      <c r="U133" s="313"/>
      <c r="V133" s="313"/>
      <c r="W133" s="313"/>
      <c r="X133" s="313"/>
      <c r="Y133" s="313"/>
      <c r="Z133" s="313"/>
      <c r="AA133" s="313"/>
      <c r="AB133" s="313"/>
      <c r="AC133" s="313"/>
      <c r="AD133" s="313"/>
      <c r="AE133" s="313"/>
      <c r="AF133" s="313"/>
      <c r="AG133" s="313"/>
      <c r="AH133" s="313"/>
      <c r="AI133" s="313"/>
      <c r="AJ133" s="313"/>
      <c r="AK133" s="313"/>
      <c r="AL133" s="313"/>
      <c r="AM133" s="313"/>
      <c r="AN133" s="313"/>
    </row>
    <row r="134" spans="1:40" s="307" customFormat="1" ht="15.75" customHeight="1">
      <c r="A134" s="308">
        <v>45261</v>
      </c>
      <c r="B134" s="489" t="s">
        <v>102</v>
      </c>
      <c r="C134" s="153">
        <v>201.42208975551316</v>
      </c>
      <c r="D134" s="152">
        <f t="shared" ca="1" si="14"/>
        <v>8.4181955575204359E-3</v>
      </c>
      <c r="E134" s="152">
        <f t="shared" si="16"/>
        <v>8.4181955575204359E-3</v>
      </c>
      <c r="F134" s="296">
        <f t="shared" si="15"/>
        <v>6.9524949000672187E-3</v>
      </c>
      <c r="G134" s="296">
        <v>8.3605774310431258E-3</v>
      </c>
      <c r="H134" s="513">
        <v>0.13</v>
      </c>
      <c r="I134" s="517">
        <v>0.13125000000000001</v>
      </c>
      <c r="J134" s="298">
        <v>3822.05</v>
      </c>
      <c r="K134" s="298">
        <v>3941.44</v>
      </c>
      <c r="L134" s="297">
        <v>201.70472259936923</v>
      </c>
      <c r="M134" s="296">
        <f t="shared" si="17"/>
        <v>1.1742136234350387E-2</v>
      </c>
      <c r="N134" s="145">
        <f t="shared" si="13"/>
        <v>9.2755693088947044E-2</v>
      </c>
      <c r="O134" s="313"/>
      <c r="P134" s="313"/>
      <c r="Q134" s="313"/>
      <c r="R134" s="313"/>
      <c r="S134" s="313"/>
      <c r="T134" s="313"/>
      <c r="U134" s="313"/>
      <c r="V134" s="313"/>
      <c r="W134" s="313"/>
      <c r="X134" s="313"/>
      <c r="Y134" s="313"/>
      <c r="Z134" s="313"/>
      <c r="AA134" s="313"/>
      <c r="AB134" s="313"/>
      <c r="AC134" s="313"/>
      <c r="AD134" s="313"/>
      <c r="AE134" s="313"/>
      <c r="AF134" s="313"/>
      <c r="AG134" s="313"/>
      <c r="AH134" s="313"/>
      <c r="AI134" s="313"/>
      <c r="AJ134" s="313"/>
      <c r="AK134" s="313"/>
      <c r="AL134" s="313"/>
      <c r="AM134" s="313"/>
      <c r="AN134" s="313"/>
    </row>
    <row r="135" spans="1:40" ht="15.75" customHeight="1">
      <c r="A135" s="303">
        <f t="shared" ref="A135:A158" si="18">EDATE(A134,3)</f>
        <v>45352</v>
      </c>
      <c r="B135" s="303" t="s">
        <v>103</v>
      </c>
      <c r="C135" s="151">
        <v>183.58506943067562</v>
      </c>
      <c r="D135" s="150">
        <f t="shared" ca="1" si="14"/>
        <v>2.2488129053663819E-3</v>
      </c>
      <c r="E135" s="150">
        <f t="shared" si="16"/>
        <v>2.2985182043209207E-3</v>
      </c>
      <c r="F135" s="150">
        <f t="shared" si="15"/>
        <v>2.2488129053663819E-3</v>
      </c>
      <c r="G135" s="150">
        <v>2.4480887788718153E-3</v>
      </c>
      <c r="H135" s="512">
        <v>0.1225</v>
      </c>
      <c r="I135" s="150">
        <v>0.125</v>
      </c>
      <c r="J135" s="302">
        <v>3842.3</v>
      </c>
      <c r="K135" s="302">
        <v>3883.95</v>
      </c>
      <c r="L135" s="301">
        <v>207.26525078099723</v>
      </c>
      <c r="M135" s="300">
        <f t="shared" si="17"/>
        <v>2.756766480213968E-2</v>
      </c>
      <c r="N135" s="150">
        <f t="shared" ref="N135:N154" si="19">L135/L131-1</f>
        <v>7.4000000000000066E-2</v>
      </c>
      <c r="O135" s="313"/>
      <c r="P135" s="313"/>
      <c r="Q135" s="313"/>
      <c r="R135" s="313"/>
      <c r="S135" s="313"/>
      <c r="T135" s="313"/>
      <c r="U135" s="313"/>
      <c r="V135" s="313"/>
      <c r="W135" s="313"/>
      <c r="X135" s="313"/>
      <c r="Y135" s="313"/>
      <c r="Z135" s="313"/>
      <c r="AA135" s="313"/>
      <c r="AB135" s="313"/>
      <c r="AC135" s="313"/>
      <c r="AD135" s="313"/>
      <c r="AE135" s="313"/>
      <c r="AF135" s="313"/>
      <c r="AG135" s="313"/>
      <c r="AH135" s="313"/>
      <c r="AI135" s="313"/>
      <c r="AJ135" s="313"/>
      <c r="AK135" s="313"/>
      <c r="AL135" s="313"/>
      <c r="AM135" s="313"/>
      <c r="AN135" s="313"/>
    </row>
    <row r="136" spans="1:40">
      <c r="A136" s="303">
        <f t="shared" si="18"/>
        <v>45444</v>
      </c>
      <c r="B136" s="303" t="s">
        <v>104</v>
      </c>
      <c r="C136" s="151">
        <v>189.24831434036233</v>
      </c>
      <c r="D136" s="150">
        <f t="shared" ca="1" si="14"/>
        <v>8.6413307514987547E-3</v>
      </c>
      <c r="E136" s="150">
        <f t="shared" si="16"/>
        <v>4.9208664791002832E-3</v>
      </c>
      <c r="F136" s="150">
        <f t="shared" si="15"/>
        <v>1.4920959342443085E-2</v>
      </c>
      <c r="G136" s="150">
        <v>9.5366043046094529E-3</v>
      </c>
      <c r="H136" s="512">
        <v>0.1125</v>
      </c>
      <c r="I136" s="150">
        <v>0.115</v>
      </c>
      <c r="J136" s="302">
        <v>4184.04</v>
      </c>
      <c r="K136" s="302">
        <v>4028.74</v>
      </c>
      <c r="L136" s="301">
        <v>210.01136159715239</v>
      </c>
      <c r="M136" s="150">
        <f t="shared" si="17"/>
        <v>1.3249258164634625E-2</v>
      </c>
      <c r="N136" s="150">
        <f t="shared" si="19"/>
        <v>7.184960532217044E-2</v>
      </c>
      <c r="O136" s="313"/>
      <c r="P136" s="313"/>
      <c r="Q136" s="313"/>
      <c r="R136" s="313"/>
      <c r="S136" s="313"/>
      <c r="T136" s="313"/>
      <c r="U136" s="313"/>
      <c r="V136" s="313"/>
      <c r="W136" s="313"/>
      <c r="X136" s="313"/>
      <c r="Y136" s="313"/>
      <c r="Z136" s="313"/>
      <c r="AA136" s="313"/>
      <c r="AB136" s="313"/>
      <c r="AC136" s="313"/>
      <c r="AD136" s="313"/>
      <c r="AE136" s="313"/>
      <c r="AF136" s="313"/>
      <c r="AG136" s="313"/>
      <c r="AH136" s="313"/>
      <c r="AI136" s="313"/>
      <c r="AJ136" s="313"/>
      <c r="AK136" s="313"/>
      <c r="AL136" s="313"/>
      <c r="AM136" s="313"/>
      <c r="AN136" s="313"/>
    </row>
    <row r="137" spans="1:40">
      <c r="A137" s="303">
        <f t="shared" si="18"/>
        <v>45536</v>
      </c>
      <c r="B137" s="303" t="s">
        <v>105</v>
      </c>
      <c r="C137" s="151">
        <v>193.96177179217261</v>
      </c>
      <c r="D137" s="150">
        <f t="shared" ca="1" si="14"/>
        <v>1.1023471361196968E-2</v>
      </c>
      <c r="E137" s="150">
        <f t="shared" si="16"/>
        <v>9.952904547223973E-3</v>
      </c>
      <c r="F137" s="150">
        <f t="shared" si="15"/>
        <v>1.5634168392759218E-2</v>
      </c>
      <c r="G137" s="150">
        <v>-3.2320719245317875E-3</v>
      </c>
      <c r="H137" s="512">
        <v>0.10249999999999999</v>
      </c>
      <c r="I137" s="150">
        <v>0.105</v>
      </c>
      <c r="J137" s="490">
        <v>4164.21</v>
      </c>
      <c r="K137" s="490">
        <v>4126.63</v>
      </c>
      <c r="L137" s="490">
        <v>210.9508321050653</v>
      </c>
      <c r="M137" s="150">
        <f t="shared" si="17"/>
        <v>4.4734270601751724E-3</v>
      </c>
      <c r="N137" s="150">
        <f t="shared" si="19"/>
        <v>5.8120220309903381E-2</v>
      </c>
      <c r="O137" s="313"/>
      <c r="P137" s="313"/>
      <c r="Q137" s="313"/>
      <c r="R137" s="313"/>
      <c r="S137" s="313"/>
      <c r="T137" s="313"/>
      <c r="U137" s="313"/>
      <c r="V137" s="313"/>
      <c r="W137" s="313"/>
      <c r="X137" s="313"/>
      <c r="Y137" s="313"/>
      <c r="Z137" s="313"/>
      <c r="AA137" s="313"/>
      <c r="AB137" s="313"/>
      <c r="AC137" s="313"/>
      <c r="AD137" s="313"/>
      <c r="AE137" s="313"/>
      <c r="AF137" s="313"/>
      <c r="AG137" s="313"/>
      <c r="AH137" s="313"/>
      <c r="AI137" s="313"/>
      <c r="AJ137" s="313"/>
      <c r="AK137" s="313"/>
      <c r="AL137" s="313"/>
      <c r="AM137" s="313"/>
      <c r="AN137" s="313"/>
    </row>
    <row r="138" spans="1:40">
      <c r="A138" s="308">
        <f t="shared" si="18"/>
        <v>45627</v>
      </c>
      <c r="B138" s="489" t="s">
        <v>106</v>
      </c>
      <c r="C138" s="153">
        <v>206.6217226525132</v>
      </c>
      <c r="D138" s="152">
        <f t="shared" ca="1" si="14"/>
        <v>1.4933072877106879E-2</v>
      </c>
      <c r="E138" s="152">
        <f t="shared" si="16"/>
        <v>1.4933072877106879E-2</v>
      </c>
      <c r="F138" s="296">
        <f t="shared" si="15"/>
        <v>2.5814611015660516E-2</v>
      </c>
      <c r="G138" s="296">
        <v>1.6919961847738918E-2</v>
      </c>
      <c r="H138" s="513">
        <v>9.5000000000000001E-2</v>
      </c>
      <c r="I138" s="517">
        <v>9.6250000000000002E-2</v>
      </c>
      <c r="J138" s="298">
        <v>4409.1499999999996</v>
      </c>
      <c r="K138" s="298">
        <v>4411.3050000000003</v>
      </c>
      <c r="L138" s="297">
        <v>212.19125915042559</v>
      </c>
      <c r="M138" s="296">
        <f t="shared" si="17"/>
        <v>5.8801713791889476E-3</v>
      </c>
      <c r="N138" s="145">
        <f t="shared" si="19"/>
        <v>5.1989544002323473E-2</v>
      </c>
      <c r="O138" s="313"/>
      <c r="P138" s="313"/>
      <c r="Q138" s="313"/>
      <c r="R138" s="313"/>
      <c r="S138" s="313"/>
      <c r="T138" s="313"/>
      <c r="U138" s="313"/>
      <c r="V138" s="313"/>
      <c r="W138" s="313"/>
      <c r="X138" s="313"/>
      <c r="Y138" s="313"/>
      <c r="Z138" s="313"/>
      <c r="AA138" s="313"/>
      <c r="AB138" s="313"/>
      <c r="AC138" s="313"/>
      <c r="AD138" s="313"/>
      <c r="AE138" s="313"/>
      <c r="AF138" s="313"/>
      <c r="AG138" s="313"/>
      <c r="AH138" s="313"/>
      <c r="AI138" s="313"/>
      <c r="AJ138" s="313"/>
      <c r="AK138" s="313"/>
      <c r="AL138" s="313"/>
      <c r="AM138" s="313"/>
      <c r="AN138" s="313"/>
    </row>
    <row r="139" spans="1:40">
      <c r="A139" s="295">
        <f t="shared" si="18"/>
        <v>45717</v>
      </c>
      <c r="B139" s="303" t="s">
        <v>107</v>
      </c>
      <c r="C139" s="151">
        <v>188.22541745004696</v>
      </c>
      <c r="D139" s="150">
        <f t="shared" ca="1" si="14"/>
        <v>2.5276282182215226E-2</v>
      </c>
      <c r="E139" s="150">
        <f t="shared" si="16"/>
        <v>2.0470850854381606E-2</v>
      </c>
      <c r="F139" s="150">
        <f t="shared" si="15"/>
        <v>2.5276282182215226E-2</v>
      </c>
      <c r="G139" s="150">
        <v>4.2466211500271633E-3</v>
      </c>
      <c r="H139" s="512">
        <v>9.5000000000000001E-2</v>
      </c>
      <c r="I139" s="150">
        <v>9.5000000000000001E-2</v>
      </c>
      <c r="J139" s="302">
        <v>4192.57</v>
      </c>
      <c r="K139" s="302">
        <v>4181.29</v>
      </c>
      <c r="L139" s="301">
        <v>217.81310069351622</v>
      </c>
      <c r="M139" s="300">
        <f t="shared" si="17"/>
        <v>2.6494218308517725E-2</v>
      </c>
      <c r="N139" s="150">
        <f t="shared" si="19"/>
        <v>5.0890585241730513E-2</v>
      </c>
      <c r="O139" s="313"/>
      <c r="P139" s="313"/>
      <c r="Q139" s="313"/>
      <c r="R139" s="313"/>
      <c r="S139" s="313"/>
      <c r="T139" s="313"/>
      <c r="U139" s="313"/>
      <c r="V139" s="313"/>
      <c r="W139" s="313"/>
      <c r="X139" s="313"/>
      <c r="Y139" s="313"/>
      <c r="Z139" s="313"/>
      <c r="AA139" s="313"/>
      <c r="AB139" s="313"/>
      <c r="AC139" s="313"/>
      <c r="AD139" s="313"/>
      <c r="AE139" s="313"/>
      <c r="AF139" s="313"/>
      <c r="AG139" s="313"/>
      <c r="AH139" s="313"/>
      <c r="AI139" s="313"/>
      <c r="AJ139" s="313"/>
      <c r="AK139" s="313"/>
      <c r="AL139" s="313"/>
      <c r="AM139" s="313"/>
      <c r="AN139" s="313"/>
    </row>
    <row r="140" spans="1:40">
      <c r="A140" s="295">
        <f t="shared" si="18"/>
        <v>45809</v>
      </c>
      <c r="B140" s="303" t="s">
        <v>108</v>
      </c>
      <c r="C140" s="151">
        <v>192.77047905932417</v>
      </c>
      <c r="D140" s="150">
        <f t="shared" ca="1" si="14"/>
        <v>2.1893191687324842E-2</v>
      </c>
      <c r="E140" s="150">
        <f t="shared" si="16"/>
        <v>2.1363335181915799E-2</v>
      </c>
      <c r="F140" s="150">
        <f t="shared" si="15"/>
        <v>1.8611339980694641E-2</v>
      </c>
      <c r="G140" s="150">
        <v>3.4799123517936792E-4</v>
      </c>
      <c r="H140" s="512">
        <v>9.2499999999999999E-2</v>
      </c>
      <c r="I140" s="150">
        <v>9.2499999999999999E-2</v>
      </c>
      <c r="J140" s="302">
        <v>4069.67</v>
      </c>
      <c r="K140" s="302">
        <v>4134.25</v>
      </c>
      <c r="L140" s="301">
        <v>220.12621359429087</v>
      </c>
      <c r="M140" s="300">
        <f t="shared" si="17"/>
        <v>1.06197143028115E-2</v>
      </c>
      <c r="N140" s="150">
        <f t="shared" si="19"/>
        <v>4.8163356116613265E-2</v>
      </c>
      <c r="O140" s="313"/>
      <c r="P140" s="313"/>
      <c r="Q140" s="313"/>
      <c r="R140" s="313"/>
      <c r="S140" s="313"/>
      <c r="T140" s="313"/>
      <c r="U140" s="313"/>
      <c r="V140" s="313"/>
      <c r="W140" s="313"/>
      <c r="X140" s="313"/>
      <c r="Y140" s="313"/>
      <c r="Z140" s="313"/>
      <c r="AA140" s="313"/>
      <c r="AB140" s="313"/>
      <c r="AC140" s="313"/>
      <c r="AD140" s="313"/>
      <c r="AE140" s="313"/>
      <c r="AF140" s="313"/>
      <c r="AG140" s="313"/>
      <c r="AH140" s="313"/>
      <c r="AI140" s="313"/>
      <c r="AJ140" s="313"/>
      <c r="AK140" s="313"/>
      <c r="AL140" s="313"/>
      <c r="AM140" s="313"/>
      <c r="AN140" s="313"/>
    </row>
    <row r="141" spans="1:40" s="492" customFormat="1">
      <c r="A141" s="492">
        <f t="shared" si="18"/>
        <v>45901</v>
      </c>
      <c r="B141" s="492" t="s">
        <v>109</v>
      </c>
      <c r="C141" s="558">
        <v>201.26512583422561</v>
      </c>
      <c r="D141" s="219">
        <f t="shared" ca="1" si="14"/>
        <v>2.728651899824075E-2</v>
      </c>
      <c r="E141" s="219">
        <f t="shared" si="16"/>
        <v>2.6900593293518682E-2</v>
      </c>
      <c r="F141" s="219">
        <f t="shared" si="15"/>
        <v>3.7653574591381078E-2</v>
      </c>
      <c r="G141" s="219">
        <v>1.5015081017597298E-2</v>
      </c>
      <c r="H141" s="559">
        <v>9.2499999999999999E-2</v>
      </c>
      <c r="I141" s="219">
        <v>9.2499999999999999E-2</v>
      </c>
      <c r="J141" s="560">
        <v>3901.29</v>
      </c>
      <c r="K141" s="560">
        <v>4040.49</v>
      </c>
      <c r="L141" s="558">
        <v>221.8777395311435</v>
      </c>
      <c r="M141" s="561">
        <f t="shared" si="17"/>
        <v>7.9569166627324606E-3</v>
      </c>
      <c r="N141" s="219">
        <f t="shared" si="19"/>
        <v>5.1798361338702748E-2</v>
      </c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3"/>
      <c r="AD141" s="313"/>
      <c r="AE141" s="313"/>
      <c r="AF141" s="313"/>
      <c r="AG141" s="313"/>
      <c r="AH141" s="313"/>
      <c r="AI141" s="313"/>
      <c r="AJ141" s="313"/>
      <c r="AK141" s="313"/>
      <c r="AL141" s="313"/>
      <c r="AM141" s="313"/>
      <c r="AN141" s="313"/>
    </row>
    <row r="142" spans="1:40" s="492" customFormat="1" ht="16" thickBot="1">
      <c r="A142" s="562">
        <f t="shared" si="18"/>
        <v>45992</v>
      </c>
      <c r="B142" s="562" t="s">
        <v>110</v>
      </c>
      <c r="C142" s="563">
        <v>211.03176110119426</v>
      </c>
      <c r="D142" s="564">
        <f t="shared" ca="1" si="14"/>
        <v>2.5698825289307115E-2</v>
      </c>
      <c r="E142" s="564">
        <f t="shared" si="16"/>
        <v>2.5698825289307115E-2</v>
      </c>
      <c r="F142" s="564">
        <f t="shared" si="15"/>
        <v>2.1343537320602346E-2</v>
      </c>
      <c r="G142" s="564">
        <v>3.690057346275033E-4</v>
      </c>
      <c r="H142" s="565">
        <v>9.2499999999999999E-2</v>
      </c>
      <c r="I142" s="566">
        <v>9.2499999999999999E-2</v>
      </c>
      <c r="J142" s="567">
        <v>3757.08</v>
      </c>
      <c r="K142" s="567">
        <v>3813.75</v>
      </c>
      <c r="L142" s="563">
        <v>223.01465371918354</v>
      </c>
      <c r="M142" s="554">
        <f t="shared" si="17"/>
        <v>5.1240570164563515E-3</v>
      </c>
      <c r="N142" s="564">
        <f t="shared" si="19"/>
        <v>5.1007730535615803E-2</v>
      </c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3"/>
      <c r="AF142" s="313"/>
      <c r="AG142" s="313"/>
      <c r="AH142" s="313"/>
      <c r="AI142" s="313"/>
      <c r="AJ142" s="313"/>
      <c r="AK142" s="313"/>
      <c r="AL142" s="313"/>
      <c r="AM142" s="313"/>
      <c r="AN142" s="313"/>
    </row>
    <row r="143" spans="1:40" s="492" customFormat="1" ht="16" thickTop="1">
      <c r="A143" s="492">
        <f t="shared" si="18"/>
        <v>46082</v>
      </c>
      <c r="B143" s="492" t="s">
        <v>112</v>
      </c>
      <c r="C143" s="558">
        <v>192.42170218272935</v>
      </c>
      <c r="D143" s="219">
        <f t="shared" ca="1" si="14"/>
        <v>2.2293932400474281E-2</v>
      </c>
      <c r="E143" s="219">
        <f t="shared" si="16"/>
        <v>2.4974823556881853E-2</v>
      </c>
      <c r="F143" s="219">
        <f t="shared" si="15"/>
        <v>2.2293932400474281E-2</v>
      </c>
      <c r="G143" s="219">
        <v>5.8969835479421029E-3</v>
      </c>
      <c r="H143" s="559">
        <v>0.1125</v>
      </c>
      <c r="I143" s="219">
        <v>0.1075</v>
      </c>
      <c r="J143" s="560">
        <v>3669.96</v>
      </c>
      <c r="K143" s="560">
        <v>3670.2150000000001</v>
      </c>
      <c r="L143" s="558">
        <v>229.92935121397801</v>
      </c>
      <c r="M143" s="561">
        <f t="shared" si="17"/>
        <v>3.1005574653858226E-2</v>
      </c>
      <c r="N143" s="219">
        <f t="shared" si="19"/>
        <v>5.5626821719555464E-2</v>
      </c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3"/>
      <c r="AD143" s="313"/>
      <c r="AE143" s="313"/>
      <c r="AF143" s="313"/>
      <c r="AG143" s="313"/>
      <c r="AH143" s="313"/>
      <c r="AI143" s="313"/>
      <c r="AJ143" s="313"/>
      <c r="AK143" s="313"/>
      <c r="AL143" s="313"/>
      <c r="AM143" s="313"/>
      <c r="AN143" s="313"/>
    </row>
    <row r="144" spans="1:40">
      <c r="A144" s="295">
        <f t="shared" si="18"/>
        <v>46174</v>
      </c>
      <c r="B144" s="295" t="s">
        <v>113</v>
      </c>
      <c r="C144" s="293">
        <v>197.54114526160046</v>
      </c>
      <c r="D144" s="140">
        <f t="shared" ca="1" si="14"/>
        <v>2.3535557776638738E-2</v>
      </c>
      <c r="E144" s="140">
        <f t="shared" si="16"/>
        <v>2.6459683641924858E-2</v>
      </c>
      <c r="F144" s="140">
        <f t="shared" si="15"/>
        <v>2.4747908629765503E-2</v>
      </c>
      <c r="G144" s="140">
        <v>3.3000000000000806E-3</v>
      </c>
      <c r="H144" s="519">
        <v>0.12</v>
      </c>
      <c r="I144" s="140">
        <v>0.11625000000000001</v>
      </c>
      <c r="J144" s="294">
        <v>3420</v>
      </c>
      <c r="K144" s="294">
        <v>3520.9300000000003</v>
      </c>
      <c r="L144" s="293">
        <v>233.49132151323317</v>
      </c>
      <c r="M144" s="292">
        <f t="shared" si="17"/>
        <v>1.5491585917364326E-2</v>
      </c>
      <c r="N144" s="140">
        <f t="shared" si="19"/>
        <v>6.0715658079574242E-2</v>
      </c>
      <c r="O144" s="313"/>
      <c r="P144" s="313"/>
      <c r="Q144" s="313"/>
      <c r="R144" s="313"/>
      <c r="S144" s="313"/>
      <c r="T144" s="313"/>
      <c r="U144" s="313"/>
      <c r="V144" s="313"/>
      <c r="W144" s="313"/>
      <c r="X144" s="313"/>
      <c r="Y144" s="313"/>
      <c r="Z144" s="313"/>
      <c r="AA144" s="313"/>
      <c r="AB144" s="313"/>
      <c r="AC144" s="313"/>
      <c r="AD144" s="313"/>
      <c r="AE144" s="313"/>
      <c r="AF144" s="313"/>
      <c r="AG144" s="313"/>
      <c r="AH144" s="313"/>
      <c r="AI144" s="313"/>
      <c r="AJ144" s="313"/>
      <c r="AK144" s="313"/>
      <c r="AL144" s="313"/>
      <c r="AM144" s="313"/>
      <c r="AN144" s="313"/>
    </row>
    <row r="145" spans="1:40">
      <c r="A145" s="295">
        <f t="shared" si="18"/>
        <v>46266</v>
      </c>
      <c r="B145" s="295" t="s">
        <v>114</v>
      </c>
      <c r="C145" s="293">
        <v>204.71898968855547</v>
      </c>
      <c r="D145" s="140">
        <f t="shared" ca="1" si="14"/>
        <v>2.1332038918378426E-2</v>
      </c>
      <c r="E145" s="140">
        <f t="shared" si="16"/>
        <v>2.1335050544238454E-2</v>
      </c>
      <c r="F145" s="140">
        <f t="shared" si="15"/>
        <v>1.7160766625682999E-2</v>
      </c>
      <c r="G145" s="140">
        <v>7.5000000000000622E-3</v>
      </c>
      <c r="H145" s="519">
        <v>0.1275</v>
      </c>
      <c r="I145" s="140">
        <v>0.12625</v>
      </c>
      <c r="J145" s="294">
        <v>3466.3491122277155</v>
      </c>
      <c r="K145" s="294">
        <v>3471.3375977277146</v>
      </c>
      <c r="L145" s="293">
        <v>236.26804666688327</v>
      </c>
      <c r="M145" s="292">
        <f t="shared" si="17"/>
        <v>1.1892198543630661E-2</v>
      </c>
      <c r="N145" s="140">
        <f t="shared" si="19"/>
        <v>6.4856921501671883E-2</v>
      </c>
      <c r="O145" s="313"/>
      <c r="P145" s="313"/>
      <c r="Q145" s="313"/>
      <c r="R145" s="313"/>
      <c r="S145" s="313"/>
      <c r="T145" s="313"/>
      <c r="U145" s="313"/>
      <c r="V145" s="313"/>
      <c r="W145" s="313"/>
      <c r="X145" s="313"/>
      <c r="Y145" s="313"/>
      <c r="Z145" s="313"/>
      <c r="AA145" s="313"/>
      <c r="AB145" s="313"/>
      <c r="AC145" s="313"/>
      <c r="AD145" s="313"/>
      <c r="AE145" s="313"/>
      <c r="AF145" s="313"/>
      <c r="AG145" s="313"/>
      <c r="AH145" s="313"/>
      <c r="AI145" s="313"/>
      <c r="AJ145" s="313"/>
      <c r="AK145" s="313"/>
      <c r="AL145" s="313"/>
      <c r="AM145" s="313"/>
      <c r="AN145" s="313"/>
    </row>
    <row r="146" spans="1:40" ht="16" thickBot="1">
      <c r="A146" s="291">
        <f t="shared" si="18"/>
        <v>46357</v>
      </c>
      <c r="B146" s="291" t="s">
        <v>115</v>
      </c>
      <c r="C146" s="137">
        <v>216.00096627438049</v>
      </c>
      <c r="D146" s="135">
        <f t="shared" ca="1" si="14"/>
        <v>2.1921313700800971E-2</v>
      </c>
      <c r="E146" s="135">
        <f t="shared" si="16"/>
        <v>2.1921313700800971E-2</v>
      </c>
      <c r="F146" s="135">
        <f t="shared" si="15"/>
        <v>2.3547190940625295E-2</v>
      </c>
      <c r="G146" s="135">
        <v>6.6500000000000448E-3</v>
      </c>
      <c r="H146" s="520">
        <v>0.13</v>
      </c>
      <c r="I146" s="521">
        <v>0.13</v>
      </c>
      <c r="J146" s="290">
        <v>3400</v>
      </c>
      <c r="K146" s="290">
        <v>3429.1591926138581</v>
      </c>
      <c r="L146" s="137">
        <v>239.74630265554174</v>
      </c>
      <c r="M146" s="136">
        <f t="shared" si="17"/>
        <v>1.4721652113891315E-2</v>
      </c>
      <c r="N146" s="135">
        <f t="shared" si="19"/>
        <v>7.5024885841925126E-2</v>
      </c>
      <c r="O146" s="313"/>
      <c r="P146" s="313"/>
      <c r="Q146" s="313"/>
      <c r="R146" s="313"/>
      <c r="S146" s="313"/>
      <c r="T146" s="313"/>
      <c r="U146" s="313"/>
      <c r="V146" s="313"/>
      <c r="W146" s="313"/>
      <c r="X146" s="313"/>
      <c r="Y146" s="313"/>
      <c r="Z146" s="313"/>
      <c r="AA146" s="313"/>
      <c r="AB146" s="313"/>
      <c r="AC146" s="313"/>
      <c r="AD146" s="313"/>
      <c r="AE146" s="313"/>
      <c r="AF146" s="313"/>
      <c r="AG146" s="313"/>
      <c r="AH146" s="313"/>
      <c r="AI146" s="313"/>
      <c r="AJ146" s="313"/>
      <c r="AK146" s="313"/>
      <c r="AL146" s="313"/>
      <c r="AM146" s="313"/>
      <c r="AN146" s="313"/>
    </row>
    <row r="147" spans="1:40" ht="16" thickTop="1">
      <c r="A147" s="295">
        <f t="shared" si="18"/>
        <v>46447</v>
      </c>
      <c r="B147" s="295" t="s">
        <v>121</v>
      </c>
      <c r="C147" s="293">
        <v>196.94349345691558</v>
      </c>
      <c r="D147" s="140">
        <f t="shared" ca="1" si="14"/>
        <v>2.3499382984837114E-2</v>
      </c>
      <c r="E147" s="140">
        <f t="shared" si="16"/>
        <v>2.2214130840018109E-2</v>
      </c>
      <c r="F147" s="140">
        <f t="shared" si="15"/>
        <v>2.3499382984837114E-2</v>
      </c>
      <c r="G147" s="140">
        <v>5.8499999999996888E-3</v>
      </c>
      <c r="H147" s="519">
        <v>0.13</v>
      </c>
      <c r="I147" s="140">
        <v>0.13</v>
      </c>
      <c r="J147" s="294">
        <v>3414.2710132277166</v>
      </c>
      <c r="K147" s="294">
        <v>3430.3205472277159</v>
      </c>
      <c r="L147" s="293">
        <v>246.23934838843428</v>
      </c>
      <c r="M147" s="292">
        <f t="shared" si="17"/>
        <v>2.7082985893724043E-2</v>
      </c>
      <c r="N147" s="140">
        <f t="shared" si="19"/>
        <v>7.0934820145157396E-2</v>
      </c>
      <c r="O147" s="313"/>
      <c r="P147" s="313"/>
      <c r="Q147" s="313"/>
      <c r="R147" s="313"/>
      <c r="S147" s="313"/>
      <c r="T147" s="313"/>
      <c r="U147" s="313"/>
      <c r="V147" s="313"/>
      <c r="W147" s="313"/>
      <c r="X147" s="313"/>
      <c r="Y147" s="313"/>
      <c r="Z147" s="313"/>
      <c r="AA147" s="313"/>
      <c r="AB147" s="313"/>
      <c r="AC147" s="313"/>
      <c r="AD147" s="313"/>
      <c r="AE147" s="313"/>
      <c r="AF147" s="313"/>
      <c r="AG147" s="313"/>
      <c r="AH147" s="313"/>
      <c r="AI147" s="313"/>
      <c r="AJ147" s="313"/>
      <c r="AK147" s="313"/>
      <c r="AL147" s="313"/>
      <c r="AM147" s="313"/>
      <c r="AN147" s="313"/>
    </row>
    <row r="148" spans="1:40">
      <c r="A148" s="295">
        <f t="shared" si="18"/>
        <v>46539</v>
      </c>
      <c r="B148" s="295" t="s">
        <v>122</v>
      </c>
      <c r="C148" s="293">
        <v>202.52582128058697</v>
      </c>
      <c r="D148" s="140">
        <f t="shared" ca="1" si="14"/>
        <v>2.4377879471017661E-2</v>
      </c>
      <c r="E148" s="140">
        <f t="shared" si="16"/>
        <v>2.2348792482462798E-2</v>
      </c>
      <c r="F148" s="140">
        <f t="shared" si="15"/>
        <v>2.5233608990093526E-2</v>
      </c>
      <c r="G148" s="140">
        <v>4.9999999999998934E-3</v>
      </c>
      <c r="H148" s="519">
        <v>0.125</v>
      </c>
      <c r="I148" s="140">
        <v>0.1275</v>
      </c>
      <c r="J148" s="294">
        <v>3443.4518882277166</v>
      </c>
      <c r="K148" s="294">
        <v>3467.7937782277154</v>
      </c>
      <c r="L148" s="293">
        <v>249.01239899094847</v>
      </c>
      <c r="M148" s="292">
        <f t="shared" si="17"/>
        <v>1.1261606321909978E-2</v>
      </c>
      <c r="N148" s="140">
        <f t="shared" si="19"/>
        <v>6.6473894520467702E-2</v>
      </c>
      <c r="O148" s="313"/>
      <c r="P148" s="313"/>
      <c r="Q148" s="313"/>
      <c r="R148" s="313"/>
      <c r="S148" s="313"/>
      <c r="T148" s="313"/>
      <c r="U148" s="313"/>
      <c r="V148" s="313"/>
      <c r="W148" s="313"/>
      <c r="X148" s="313"/>
      <c r="Y148" s="313"/>
      <c r="Z148" s="313"/>
      <c r="AA148" s="313"/>
      <c r="AB148" s="313"/>
      <c r="AC148" s="313"/>
      <c r="AD148" s="313"/>
      <c r="AE148" s="313"/>
      <c r="AF148" s="313"/>
      <c r="AG148" s="313"/>
      <c r="AH148" s="313"/>
      <c r="AI148" s="313"/>
      <c r="AJ148" s="313"/>
      <c r="AK148" s="313"/>
      <c r="AL148" s="313"/>
      <c r="AM148" s="313"/>
      <c r="AN148" s="313"/>
    </row>
    <row r="149" spans="1:40">
      <c r="A149" s="295">
        <f t="shared" si="18"/>
        <v>46631</v>
      </c>
      <c r="B149" s="295" t="s">
        <v>123</v>
      </c>
      <c r="C149" s="293">
        <v>209.52022447822318</v>
      </c>
      <c r="D149" s="140">
        <f t="shared" ca="1" si="14"/>
        <v>2.4059423357911225E-2</v>
      </c>
      <c r="E149" s="140">
        <f t="shared" si="16"/>
        <v>2.3925259916522279E-2</v>
      </c>
      <c r="F149" s="140">
        <f t="shared" si="15"/>
        <v>2.3452806195321418E-2</v>
      </c>
      <c r="G149" s="140">
        <v>5.7499999999999218E-3</v>
      </c>
      <c r="H149" s="519">
        <v>0.11749999999999999</v>
      </c>
      <c r="I149" s="140">
        <v>0.11874999999999999</v>
      </c>
      <c r="J149" s="294">
        <v>3381.3491122277151</v>
      </c>
      <c r="K149" s="294">
        <v>3351.3375977277146</v>
      </c>
      <c r="L149" s="293">
        <v>251.12586517284936</v>
      </c>
      <c r="M149" s="292">
        <f t="shared" si="17"/>
        <v>8.4873933605920104E-3</v>
      </c>
      <c r="N149" s="140">
        <f t="shared" si="19"/>
        <v>6.2885433369304744E-2</v>
      </c>
      <c r="O149" s="313"/>
      <c r="P149" s="313"/>
      <c r="Q149" s="313"/>
      <c r="R149" s="313"/>
      <c r="S149" s="313"/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3"/>
      <c r="AD149" s="313"/>
      <c r="AE149" s="313"/>
      <c r="AF149" s="313"/>
      <c r="AG149" s="313"/>
      <c r="AH149" s="313"/>
      <c r="AI149" s="313"/>
      <c r="AJ149" s="313"/>
      <c r="AK149" s="313"/>
      <c r="AL149" s="313"/>
      <c r="AM149" s="313"/>
      <c r="AN149" s="313"/>
    </row>
    <row r="150" spans="1:40" ht="16" thickBot="1">
      <c r="A150" s="291">
        <f t="shared" si="18"/>
        <v>46722</v>
      </c>
      <c r="B150" s="291" t="s">
        <v>124</v>
      </c>
      <c r="C150" s="137">
        <v>221.08875571565883</v>
      </c>
      <c r="D150" s="135">
        <f t="shared" ca="1" si="14"/>
        <v>2.392488337312737E-2</v>
      </c>
      <c r="E150" s="135">
        <f t="shared" si="16"/>
        <v>2.392488337312737E-2</v>
      </c>
      <c r="F150" s="135">
        <f t="shared" si="15"/>
        <v>2.355447537589006E-2</v>
      </c>
      <c r="G150" s="135">
        <v>6.7500000000000338E-3</v>
      </c>
      <c r="H150" s="520">
        <v>0.115</v>
      </c>
      <c r="I150" s="521">
        <v>0.115</v>
      </c>
      <c r="J150" s="290">
        <v>3400</v>
      </c>
      <c r="K150" s="290">
        <v>3391.6591926138581</v>
      </c>
      <c r="L150" s="137">
        <v>253.64434709287497</v>
      </c>
      <c r="M150" s="136">
        <f t="shared" si="17"/>
        <v>1.002876353772697E-2</v>
      </c>
      <c r="N150" s="135">
        <f t="shared" si="19"/>
        <v>5.7969796753451597E-2</v>
      </c>
      <c r="O150" s="313"/>
      <c r="P150" s="313"/>
      <c r="Q150" s="313"/>
      <c r="R150" s="313"/>
      <c r="S150" s="313"/>
      <c r="T150" s="313"/>
      <c r="U150" s="313"/>
      <c r="V150" s="313"/>
      <c r="W150" s="313"/>
      <c r="X150" s="313"/>
      <c r="Y150" s="313"/>
      <c r="Z150" s="313"/>
      <c r="AA150" s="313"/>
      <c r="AB150" s="313"/>
      <c r="AC150" s="313"/>
      <c r="AD150" s="313"/>
      <c r="AE150" s="313"/>
      <c r="AF150" s="313"/>
      <c r="AG150" s="313"/>
      <c r="AH150" s="313"/>
      <c r="AI150" s="313"/>
      <c r="AJ150" s="313"/>
      <c r="AK150" s="313"/>
      <c r="AL150" s="313"/>
      <c r="AM150" s="313"/>
      <c r="AN150" s="313"/>
    </row>
    <row r="151" spans="1:40" ht="16" thickTop="1">
      <c r="A151" s="295">
        <f t="shared" si="18"/>
        <v>46813</v>
      </c>
      <c r="B151" s="295" t="s">
        <v>125</v>
      </c>
      <c r="C151" s="293">
        <v>201.86296811789757</v>
      </c>
      <c r="D151" s="140">
        <f t="shared" ca="1" si="14"/>
        <v>2.4979117485077973E-2</v>
      </c>
      <c r="E151" s="140">
        <f t="shared" si="16"/>
        <v>2.4280009018654791E-2</v>
      </c>
      <c r="F151" s="140">
        <f t="shared" si="15"/>
        <v>2.4979117485077973E-2</v>
      </c>
      <c r="G151" s="140">
        <v>7.2500000000002007E-3</v>
      </c>
      <c r="H151" s="519">
        <v>0.105</v>
      </c>
      <c r="I151" s="140">
        <v>0.1075</v>
      </c>
      <c r="J151" s="294">
        <v>3470</v>
      </c>
      <c r="K151" s="294">
        <v>3480</v>
      </c>
      <c r="L151" s="293">
        <v>258.10646991179101</v>
      </c>
      <c r="M151" s="292">
        <f t="shared" si="17"/>
        <v>1.7592045200527151E-2</v>
      </c>
      <c r="N151" s="140">
        <f t="shared" si="19"/>
        <v>4.8193441060592646E-2</v>
      </c>
      <c r="O151" s="313"/>
      <c r="P151" s="313"/>
      <c r="Q151" s="313"/>
      <c r="R151" s="313"/>
      <c r="S151" s="313"/>
      <c r="T151" s="313"/>
      <c r="U151" s="313"/>
      <c r="V151" s="313"/>
      <c r="W151" s="313"/>
      <c r="X151" s="313"/>
      <c r="Y151" s="313"/>
      <c r="Z151" s="313"/>
      <c r="AA151" s="313"/>
      <c r="AB151" s="313"/>
      <c r="AC151" s="313"/>
      <c r="AD151" s="313"/>
      <c r="AE151" s="313"/>
      <c r="AF151" s="313"/>
      <c r="AG151" s="313"/>
      <c r="AH151" s="313"/>
      <c r="AI151" s="313"/>
      <c r="AJ151" s="313"/>
      <c r="AK151" s="313"/>
      <c r="AL151" s="313"/>
      <c r="AM151" s="313"/>
      <c r="AN151" s="313"/>
    </row>
    <row r="152" spans="1:40">
      <c r="A152" s="295">
        <f t="shared" si="18"/>
        <v>46905</v>
      </c>
      <c r="B152" s="295" t="s">
        <v>126</v>
      </c>
      <c r="C152" s="293">
        <v>208.04947951388715</v>
      </c>
      <c r="D152" s="140">
        <f t="shared" ca="1" si="14"/>
        <v>2.6142515855428261E-2</v>
      </c>
      <c r="E152" s="140">
        <f t="shared" si="16"/>
        <v>2.4789591685178358E-2</v>
      </c>
      <c r="F152" s="140">
        <f t="shared" si="15"/>
        <v>2.7273846852582384E-2</v>
      </c>
      <c r="G152" s="140">
        <v>7.2499999999997566E-3</v>
      </c>
      <c r="H152" s="519">
        <v>9.5000000000000001E-2</v>
      </c>
      <c r="I152" s="140">
        <v>9.7500000000000003E-2</v>
      </c>
      <c r="J152" s="294">
        <v>3440</v>
      </c>
      <c r="K152" s="294">
        <v>3450</v>
      </c>
      <c r="L152" s="293">
        <v>259.80162374504397</v>
      </c>
      <c r="M152" s="292">
        <f t="shared" si="17"/>
        <v>6.56765339447829E-3</v>
      </c>
      <c r="N152" s="140">
        <f t="shared" si="19"/>
        <v>4.3328062368844789E-2</v>
      </c>
      <c r="O152" s="313"/>
      <c r="P152" s="313"/>
      <c r="Q152" s="313"/>
      <c r="R152" s="313"/>
      <c r="S152" s="313"/>
      <c r="T152" s="313"/>
      <c r="U152" s="313"/>
      <c r="V152" s="313"/>
      <c r="W152" s="313"/>
      <c r="X152" s="313"/>
      <c r="Y152" s="313"/>
      <c r="Z152" s="313"/>
      <c r="AA152" s="313"/>
      <c r="AB152" s="313"/>
      <c r="AC152" s="313"/>
      <c r="AD152" s="313"/>
      <c r="AE152" s="313"/>
      <c r="AF152" s="313"/>
      <c r="AG152" s="313"/>
      <c r="AH152" s="313"/>
      <c r="AI152" s="313"/>
      <c r="AJ152" s="313"/>
      <c r="AK152" s="313"/>
      <c r="AL152" s="313"/>
      <c r="AM152" s="313"/>
      <c r="AN152" s="313"/>
    </row>
    <row r="153" spans="1:40">
      <c r="A153" s="295">
        <f t="shared" si="18"/>
        <v>46997</v>
      </c>
      <c r="B153" s="295" t="s">
        <v>127</v>
      </c>
      <c r="C153" s="293">
        <v>215.55565317808728</v>
      </c>
      <c r="D153" s="140">
        <f t="shared" ca="1" si="14"/>
        <v>2.7058858211863379E-2</v>
      </c>
      <c r="E153" s="140">
        <f t="shared" si="16"/>
        <v>2.6141332405531736E-2</v>
      </c>
      <c r="F153" s="140">
        <f t="shared" si="15"/>
        <v>2.8805948041027429E-2</v>
      </c>
      <c r="G153" s="140">
        <v>7.2499999999999787E-3</v>
      </c>
      <c r="H153" s="519">
        <v>8.7499999999999994E-2</v>
      </c>
      <c r="I153" s="140">
        <v>8.8749999999999996E-2</v>
      </c>
      <c r="J153" s="294">
        <v>3410</v>
      </c>
      <c r="K153" s="294">
        <v>3420</v>
      </c>
      <c r="L153" s="293">
        <v>261.56881266444168</v>
      </c>
      <c r="M153" s="292">
        <f t="shared" si="17"/>
        <v>6.8020703409150673E-3</v>
      </c>
      <c r="N153" s="140">
        <f t="shared" si="19"/>
        <v>4.1584515734388594E-2</v>
      </c>
      <c r="O153" s="313"/>
      <c r="P153" s="313"/>
      <c r="Q153" s="313"/>
      <c r="R153" s="313"/>
      <c r="S153" s="313"/>
      <c r="T153" s="313"/>
      <c r="U153" s="313"/>
      <c r="V153" s="313"/>
      <c r="W153" s="313"/>
      <c r="X153" s="313"/>
      <c r="Y153" s="313"/>
      <c r="Z153" s="313"/>
      <c r="AA153" s="313"/>
      <c r="AB153" s="313"/>
      <c r="AC153" s="313"/>
      <c r="AD153" s="313"/>
      <c r="AE153" s="313"/>
      <c r="AF153" s="313"/>
      <c r="AG153" s="313"/>
      <c r="AH153" s="313"/>
      <c r="AI153" s="313"/>
      <c r="AJ153" s="313"/>
      <c r="AK153" s="313"/>
      <c r="AL153" s="313"/>
      <c r="AM153" s="313"/>
      <c r="AN153" s="313"/>
    </row>
    <row r="154" spans="1:40" ht="16" thickBot="1">
      <c r="A154" s="291">
        <f t="shared" si="18"/>
        <v>47088</v>
      </c>
      <c r="B154" s="291" t="s">
        <v>128</v>
      </c>
      <c r="C154" s="137">
        <v>227.51391002109392</v>
      </c>
      <c r="D154" s="135">
        <f t="shared" ca="1" si="14"/>
        <v>2.7592235623357109E-2</v>
      </c>
      <c r="E154" s="135">
        <f t="shared" si="16"/>
        <v>2.7592235623357109E-2</v>
      </c>
      <c r="F154" s="135">
        <f t="shared" si="15"/>
        <v>2.9061425058171775E-2</v>
      </c>
      <c r="G154" s="135">
        <v>6.9999999999998952E-3</v>
      </c>
      <c r="H154" s="520">
        <v>8.2500000000000004E-2</v>
      </c>
      <c r="I154" s="521">
        <v>8.3750000000000005E-2</v>
      </c>
      <c r="J154" s="290">
        <v>3400</v>
      </c>
      <c r="K154" s="290">
        <v>3400</v>
      </c>
      <c r="L154" s="137">
        <v>263.89277417305379</v>
      </c>
      <c r="M154" s="136">
        <f t="shared" si="17"/>
        <v>8.8847041240862623E-3</v>
      </c>
      <c r="N154" s="135">
        <f t="shared" si="19"/>
        <v>4.0404713125446579E-2</v>
      </c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  <c r="Y154" s="313"/>
      <c r="Z154" s="313"/>
      <c r="AA154" s="313"/>
      <c r="AB154" s="313"/>
      <c r="AC154" s="313"/>
      <c r="AD154" s="313"/>
      <c r="AE154" s="313"/>
      <c r="AF154" s="313"/>
      <c r="AG154" s="313"/>
      <c r="AH154" s="313"/>
      <c r="AI154" s="313"/>
      <c r="AJ154" s="313"/>
      <c r="AK154" s="313"/>
      <c r="AL154" s="313"/>
      <c r="AM154" s="313"/>
      <c r="AN154" s="313"/>
    </row>
    <row r="155" spans="1:40" ht="16" thickTop="1">
      <c r="A155" s="295">
        <f t="shared" si="18"/>
        <v>47178</v>
      </c>
      <c r="B155" s="295" t="s">
        <v>271</v>
      </c>
      <c r="C155" s="293">
        <v>207.67783508894618</v>
      </c>
      <c r="D155" s="140">
        <f t="shared" ca="1" si="14"/>
        <v>2.8806011450562163E-2</v>
      </c>
      <c r="E155" s="140">
        <f t="shared" ref="E155:E158" si="20">AVERAGE(C152:C155)/AVERAGE(C148:C151)-1</f>
        <v>2.8502002132611892E-2</v>
      </c>
      <c r="F155" s="140">
        <f t="shared" ref="F155:F158" si="21">C155/C151-1</f>
        <v>2.8806011450562163E-2</v>
      </c>
      <c r="G155" s="140">
        <v>7.0000000000001172E-3</v>
      </c>
      <c r="H155" s="519">
        <v>7.7499999999999999E-2</v>
      </c>
      <c r="I155" s="140">
        <v>7.8750000000000001E-2</v>
      </c>
      <c r="J155" s="294">
        <v>3470</v>
      </c>
      <c r="K155" s="294">
        <v>3480</v>
      </c>
      <c r="L155" s="293">
        <v>268.18019426455311</v>
      </c>
      <c r="M155" s="292">
        <f t="shared" ref="M155:M158" si="22">L155/L154-1</f>
        <v>1.6246826404908488E-2</v>
      </c>
      <c r="N155" s="140">
        <f t="shared" ref="N155:N158" si="23">L155/L151-1</f>
        <v>3.902933683221832E-2</v>
      </c>
    </row>
    <row r="156" spans="1:40">
      <c r="A156" s="295">
        <f t="shared" si="18"/>
        <v>47270</v>
      </c>
      <c r="B156" s="295" t="s">
        <v>272</v>
      </c>
      <c r="C156" s="293">
        <v>213.9894297239702</v>
      </c>
      <c r="D156" s="140">
        <f t="shared" ca="1" si="14"/>
        <v>2.8676409435828498E-2</v>
      </c>
      <c r="E156" s="140">
        <f t="shared" si="20"/>
        <v>2.8809973648230791E-2</v>
      </c>
      <c r="F156" s="140">
        <f t="shared" si="21"/>
        <v>2.8550661236749431E-2</v>
      </c>
      <c r="G156" s="140">
        <v>6.9999999999996732E-3</v>
      </c>
      <c r="H156" s="519">
        <v>7.7499999999999999E-2</v>
      </c>
      <c r="I156" s="140">
        <v>7.7499999999999999E-2</v>
      </c>
      <c r="J156" s="294">
        <v>3440</v>
      </c>
      <c r="K156" s="294">
        <v>3450</v>
      </c>
      <c r="L156" s="293">
        <v>269.77711318053935</v>
      </c>
      <c r="M156" s="292">
        <f t="shared" si="22"/>
        <v>5.9546489641622014E-3</v>
      </c>
      <c r="N156" s="140">
        <f t="shared" si="23"/>
        <v>3.8396563084166058E-2</v>
      </c>
    </row>
    <row r="157" spans="1:40">
      <c r="A157" s="295">
        <f t="shared" si="18"/>
        <v>47362</v>
      </c>
      <c r="B157" s="295" t="s">
        <v>273</v>
      </c>
      <c r="C157" s="293">
        <v>221.65488108901329</v>
      </c>
      <c r="D157" s="140">
        <f t="shared" ca="1" si="14"/>
        <v>2.8545092977467323E-2</v>
      </c>
      <c r="E157" s="140">
        <f t="shared" si="20"/>
        <v>2.8679939463416959E-2</v>
      </c>
      <c r="F157" s="140">
        <f t="shared" si="21"/>
        <v>2.8295374400999718E-2</v>
      </c>
      <c r="G157" s="140">
        <v>6.9999999999996732E-3</v>
      </c>
      <c r="H157" s="519">
        <v>7.7499999999999999E-2</v>
      </c>
      <c r="I157" s="140">
        <v>7.7499999999999999E-2</v>
      </c>
      <c r="J157" s="294">
        <v>3410</v>
      </c>
      <c r="K157" s="294">
        <v>3420</v>
      </c>
      <c r="L157" s="293">
        <v>271.50594993472509</v>
      </c>
      <c r="M157" s="292">
        <f t="shared" si="22"/>
        <v>6.4083892580939494E-3</v>
      </c>
      <c r="N157" s="140">
        <f t="shared" si="23"/>
        <v>3.7990527880827463E-2</v>
      </c>
    </row>
    <row r="158" spans="1:40" ht="16" thickBot="1">
      <c r="A158" s="291">
        <f t="shared" si="18"/>
        <v>47453</v>
      </c>
      <c r="B158" s="291" t="s">
        <v>274</v>
      </c>
      <c r="C158" s="137">
        <v>233.9515012865761</v>
      </c>
      <c r="D158" s="135">
        <f t="shared" ca="1" si="14"/>
        <v>2.8478486121735758E-2</v>
      </c>
      <c r="E158" s="135">
        <f t="shared" si="20"/>
        <v>2.8478486121735758E-2</v>
      </c>
      <c r="F158" s="135">
        <f t="shared" si="21"/>
        <v>2.8295374400999496E-2</v>
      </c>
      <c r="G158" s="135">
        <v>6.9999999999998952E-3</v>
      </c>
      <c r="H158" s="520">
        <v>7.7499999999999999E-2</v>
      </c>
      <c r="I158" s="521">
        <v>7.7499999999999999E-2</v>
      </c>
      <c r="J158" s="290">
        <v>3400</v>
      </c>
      <c r="K158" s="290">
        <v>3400</v>
      </c>
      <c r="L158" s="137">
        <v>272.90157378556665</v>
      </c>
      <c r="M158" s="136">
        <f t="shared" si="22"/>
        <v>5.1403066900637118E-3</v>
      </c>
      <c r="N158" s="135">
        <f t="shared" si="23"/>
        <v>3.4138106436385929E-2</v>
      </c>
    </row>
    <row r="159" spans="1:40" ht="16" thickTop="1"/>
    <row r="160" spans="1:40">
      <c r="A160" s="288" t="s">
        <v>88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111:AN11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2:AN1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3:AN115 O122:AN122 O124:AN125 O137:AN146 O65:AN110 O53:Q64 U53:AN64 O3:AN11 O17:AN52 O12:R16 V12:AN16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6:AN11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AN11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8:AN1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9:AN11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0:AN12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1:AN12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3:AN12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6:AN12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7:AN12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8:AN12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9:AN1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0:AN13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1:AN13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2:AN13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3:AN13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4:AN13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5:AN13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6:AN1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7:AN14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8:AN14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0:AN15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68A7-98F8-4C81-B5FD-6C2DEFCCF06B}">
  <sheetPr codeName="Sheet9">
    <pageSetUpPr fitToPage="1"/>
  </sheetPr>
  <dimension ref="A1:AE8"/>
  <sheetViews>
    <sheetView showGridLines="0" zoomScaleNormal="100" workbookViewId="0">
      <pane xSplit="3" ySplit="3" topLeftCell="U4" activePane="bottomRight" state="frozen"/>
      <selection activeCell="L23" sqref="L23"/>
      <selection pane="topRight" activeCell="L23" sqref="L23"/>
      <selection pane="bottomLeft" activeCell="L23" sqref="L23"/>
      <selection pane="bottomRight" activeCell="AB15" sqref="AB15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5" width="9.1796875" style="1"/>
    <col min="26" max="26" width="9.1796875" style="1" customWidth="1"/>
    <col min="27" max="28" width="9.1796875" style="1"/>
    <col min="29" max="29" width="9.1796875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</row>
    <row r="4" spans="3:31" ht="14.15" customHeight="1">
      <c r="C4" s="120" t="s">
        <v>117</v>
      </c>
      <c r="D4" s="128">
        <v>1.4E-2</v>
      </c>
      <c r="E4" s="128">
        <v>4.2999999999999997E-2</v>
      </c>
      <c r="F4" s="128">
        <v>0.03</v>
      </c>
      <c r="G4" s="128">
        <v>5.0013854675320157E-2</v>
      </c>
      <c r="H4" s="123">
        <v>3.1482258217532255E-2</v>
      </c>
      <c r="I4" s="123">
        <v>1.4002901485340002E-2</v>
      </c>
      <c r="J4" s="123">
        <v>-4.7003399360692866E-2</v>
      </c>
      <c r="K4" s="123">
        <v>5.1101987314726482E-2</v>
      </c>
      <c r="L4" s="123">
        <v>3.6630079295009388E-2</v>
      </c>
      <c r="M4" s="123">
        <v>3.6423226778000917E-2</v>
      </c>
      <c r="N4" s="127">
        <v>1.3540919630945503E-2</v>
      </c>
      <c r="O4" s="127">
        <v>2.8497732580224255E-2</v>
      </c>
      <c r="P4" s="127">
        <v>2.7023234176772489E-2</v>
      </c>
      <c r="Q4" s="123">
        <v>1.7724932353291933E-2</v>
      </c>
      <c r="R4" s="123">
        <v>1.8717285420867712E-2</v>
      </c>
      <c r="S4" s="123">
        <v>1.9720821025543102E-2</v>
      </c>
      <c r="T4" s="123">
        <v>-3.9269051538704499E-3</v>
      </c>
      <c r="U4" s="123">
        <v>-8.3540345706944519E-2</v>
      </c>
      <c r="V4" s="123">
        <v>6.0484834594491305E-2</v>
      </c>
      <c r="W4" s="123">
        <v>3.7097570829322704E-2</v>
      </c>
      <c r="X4" s="123">
        <v>3.1225444737292635E-2</v>
      </c>
      <c r="Y4" s="123">
        <v>1.4599352979161467E-2</v>
      </c>
      <c r="Z4" s="569">
        <v>4.9702770289199805E-3</v>
      </c>
      <c r="AA4" s="125">
        <v>1.1357483867654849E-2</v>
      </c>
      <c r="AB4" s="125">
        <v>1.7860781852268984E-2</v>
      </c>
      <c r="AC4" s="125">
        <v>0.02</v>
      </c>
      <c r="AD4" s="125">
        <v>0.02</v>
      </c>
      <c r="AE4" s="125">
        <v>0.02</v>
      </c>
    </row>
    <row r="5" spans="3:31" ht="14.15" customHeight="1">
      <c r="C5" s="120" t="s">
        <v>116</v>
      </c>
      <c r="D5" s="124">
        <v>3.9765218067332464E-2</v>
      </c>
      <c r="E5" s="124">
        <v>5.1908482560095059E-2</v>
      </c>
      <c r="F5" s="124">
        <v>3.3327410039975414E-2</v>
      </c>
      <c r="G5" s="124">
        <v>4.0532216796923537E-2</v>
      </c>
      <c r="H5" s="124">
        <v>3.7590876573226684E-2</v>
      </c>
      <c r="I5" s="124">
        <v>6.5281487871890143E-2</v>
      </c>
      <c r="J5" s="124">
        <v>3.5735851961227638E-2</v>
      </c>
      <c r="K5" s="124">
        <v>4.4015407643111848E-2</v>
      </c>
      <c r="L5" s="123">
        <v>3.818756787587918E-2</v>
      </c>
      <c r="M5" s="123">
        <v>3.5682900213420465E-2</v>
      </c>
      <c r="N5" s="123">
        <v>3.9740409898744389E-2</v>
      </c>
      <c r="O5" s="123">
        <v>4.0813215195323549E-2</v>
      </c>
      <c r="P5" s="127">
        <v>2.1308127762599015E-2</v>
      </c>
      <c r="Q5" s="123">
        <v>3.3602740188299264E-2</v>
      </c>
      <c r="R5" s="123">
        <v>6.7730481981797652E-2</v>
      </c>
      <c r="S5" s="123">
        <v>4.8305461995371106E-2</v>
      </c>
      <c r="T5" s="123">
        <v>2.8285769753446034E-2</v>
      </c>
      <c r="U5" s="122">
        <v>3.1500745747352142E-2</v>
      </c>
      <c r="V5" s="122">
        <v>7.3551079426380284E-2</v>
      </c>
      <c r="W5" s="122">
        <v>7.8170286766460886E-2</v>
      </c>
      <c r="X5" s="122">
        <v>4.6608896408861539E-2</v>
      </c>
      <c r="Y5" s="122">
        <v>4.2100000000000082E-2</v>
      </c>
      <c r="Z5" s="570">
        <v>3.6942718689638665E-2</v>
      </c>
      <c r="AA5" s="121">
        <v>4.0999999999999946E-2</v>
      </c>
      <c r="AB5" s="121">
        <v>3.7999999999999971E-2</v>
      </c>
      <c r="AC5" s="121">
        <v>3.6000000000000087E-2</v>
      </c>
      <c r="AD5" s="121">
        <v>3.6000000000000087E-2</v>
      </c>
      <c r="AE5" s="121">
        <v>3.6000000000000087E-2</v>
      </c>
    </row>
    <row r="6" spans="3:31" ht="14.15" customHeight="1">
      <c r="C6" s="120" t="s">
        <v>200</v>
      </c>
      <c r="D6" s="119">
        <v>11.236000000000001</v>
      </c>
      <c r="E6" s="119">
        <v>11.264799999999999</v>
      </c>
      <c r="F6" s="119">
        <v>10.777699999999999</v>
      </c>
      <c r="G6" s="119">
        <v>10.881</v>
      </c>
      <c r="H6" s="119">
        <v>10.866199999999999</v>
      </c>
      <c r="I6" s="119">
        <v>13.5383</v>
      </c>
      <c r="J6" s="119">
        <v>13.0587</v>
      </c>
      <c r="K6" s="118">
        <v>12.3401</v>
      </c>
      <c r="L6" s="116">
        <v>13.94</v>
      </c>
      <c r="M6" s="116">
        <v>13.03</v>
      </c>
      <c r="N6" s="116">
        <v>13.0367</v>
      </c>
      <c r="O6" s="116">
        <v>14.7515</v>
      </c>
      <c r="P6" s="116">
        <v>17.001899999999999</v>
      </c>
      <c r="Q6" s="116">
        <v>20.5137</v>
      </c>
      <c r="R6" s="116">
        <v>19.0625</v>
      </c>
      <c r="S6" s="116">
        <v>20.177499999999998</v>
      </c>
      <c r="T6" s="116">
        <v>19.177600000000002</v>
      </c>
      <c r="U6" s="115">
        <v>19.982099999999999</v>
      </c>
      <c r="V6" s="115">
        <v>20.987300000000001</v>
      </c>
      <c r="W6" s="115">
        <v>19.5825</v>
      </c>
      <c r="X6" s="115">
        <v>17.225300000000001</v>
      </c>
      <c r="Y6" s="115">
        <v>20.238199999999999</v>
      </c>
      <c r="Z6" s="116">
        <v>18.107199999999999</v>
      </c>
      <c r="AA6" s="114">
        <v>18.350000000000001</v>
      </c>
      <c r="AB6" s="114">
        <v>18.899999999999999</v>
      </c>
      <c r="AC6" s="114">
        <v>19.2</v>
      </c>
      <c r="AD6" s="114">
        <v>19.2</v>
      </c>
      <c r="AE6" s="114">
        <v>19.399999999999999</v>
      </c>
    </row>
    <row r="7" spans="3:31" ht="14.15" customHeight="1">
      <c r="C7" s="113" t="s">
        <v>119</v>
      </c>
      <c r="D7" s="112">
        <v>6.3839238095238116E-2</v>
      </c>
      <c r="E7" s="112">
        <v>8.9360956521739129E-2</v>
      </c>
      <c r="F7" s="112">
        <v>8.7013095238095223E-2</v>
      </c>
      <c r="G7" s="112">
        <v>7.3409777777777782E-2</v>
      </c>
      <c r="H7" s="112">
        <v>7.5700000000000003E-2</v>
      </c>
      <c r="I7" s="111">
        <v>8.2500000000000004E-2</v>
      </c>
      <c r="J7" s="111">
        <v>4.4999999999999998E-2</v>
      </c>
      <c r="K7" s="110">
        <v>4.4999999999999998E-2</v>
      </c>
      <c r="L7" s="108">
        <v>4.4999999999999998E-2</v>
      </c>
      <c r="M7" s="108">
        <v>4.4999999999999998E-2</v>
      </c>
      <c r="N7" s="108">
        <v>3.5000000000000003E-2</v>
      </c>
      <c r="O7" s="108">
        <v>0.03</v>
      </c>
      <c r="P7" s="108">
        <v>3.2500000000000001E-2</v>
      </c>
      <c r="Q7" s="108">
        <v>5.7500000000000002E-2</v>
      </c>
      <c r="R7" s="108">
        <v>7.2499999999999995E-2</v>
      </c>
      <c r="S7" s="108">
        <v>8.2500000000000004E-2</v>
      </c>
      <c r="T7" s="108">
        <v>7.2499999999999995E-2</v>
      </c>
      <c r="U7" s="107">
        <v>4.2500000000000003E-2</v>
      </c>
      <c r="V7" s="107">
        <v>5.5E-2</v>
      </c>
      <c r="W7" s="107">
        <v>0.105</v>
      </c>
      <c r="X7" s="107">
        <v>0.1125</v>
      </c>
      <c r="Y7" s="107">
        <v>0.1</v>
      </c>
      <c r="Z7" s="571">
        <v>7.0000000000000007E-2</v>
      </c>
      <c r="AA7" s="106">
        <v>6.5000000000000002E-2</v>
      </c>
      <c r="AB7" s="106">
        <v>6.5000000000000002E-2</v>
      </c>
      <c r="AC7" s="106">
        <v>6.5000000000000002E-2</v>
      </c>
      <c r="AD7" s="106">
        <v>6.5000000000000002E-2</v>
      </c>
      <c r="AE7" s="106">
        <v>6.5000000000000002E-2</v>
      </c>
    </row>
    <row r="8" spans="3:31" ht="13.5" customHeight="1">
      <c r="C8" s="193"/>
    </row>
  </sheetData>
  <printOptions horizontalCentered="1"/>
  <pageMargins left="0.35433070866141703" right="0.23622047244094499" top="0.78740157480314998" bottom="0.511811023622047" header="0.511811023622047" footer="0.511811023622047"/>
  <pageSetup paperSize="9" scale="87" orientation="landscape" r:id="rId1"/>
  <headerFooter alignWithMargins="0">
    <oddFooter>&amp;L&amp;1#&amp;"Calibri"&amp;9&amp;K000000Corporativo | Interno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C516-6A03-4167-95CD-D31ED555052F}">
  <sheetPr codeName="Sheet10"/>
  <dimension ref="A1:HS115"/>
  <sheetViews>
    <sheetView zoomScale="85" zoomScaleNormal="70" zoomScaleSheetLayoutView="55" workbookViewId="0">
      <pane xSplit="2" ySplit="2" topLeftCell="G98" activePane="bottomRight" state="frozen"/>
      <selection activeCell="Y13" sqref="Y13"/>
      <selection pane="topRight" activeCell="Y13" sqref="Y13"/>
      <selection pane="bottomLeft" activeCell="Y13" sqref="Y13"/>
      <selection pane="bottomRight" activeCell="I107" sqref="I107"/>
    </sheetView>
  </sheetViews>
  <sheetFormatPr defaultColWidth="11.453125" defaultRowHeight="15.5"/>
  <cols>
    <col min="1" max="1" width="14.1796875" style="194" bestFit="1" customWidth="1"/>
    <col min="2" max="2" width="14.1796875" style="14" bestFit="1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40" width="11.453125" style="14" customWidth="1"/>
    <col min="41" max="69" width="11.453125" style="11" customWidth="1"/>
    <col min="70" max="215" width="11.453125" style="11"/>
    <col min="216" max="16384" width="11.453125" style="14"/>
  </cols>
  <sheetData>
    <row r="1" spans="1:227">
      <c r="A1" s="248"/>
      <c r="B1" s="247"/>
      <c r="C1" s="603" t="s">
        <v>0</v>
      </c>
      <c r="D1" s="604"/>
      <c r="E1" s="604"/>
      <c r="F1" s="604"/>
      <c r="G1" s="604"/>
      <c r="H1" s="606" t="s">
        <v>199</v>
      </c>
      <c r="I1" s="607"/>
      <c r="J1" s="603" t="s">
        <v>1</v>
      </c>
      <c r="K1" s="605"/>
      <c r="L1" s="603" t="s">
        <v>2</v>
      </c>
      <c r="M1" s="604"/>
      <c r="N1" s="60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</row>
    <row r="2" spans="1:227">
      <c r="A2" s="248"/>
      <c r="B2" s="247"/>
      <c r="C2" s="45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45" t="s">
        <v>8</v>
      </c>
      <c r="I2" s="46" t="s">
        <v>9</v>
      </c>
      <c r="J2" s="45" t="s">
        <v>8</v>
      </c>
      <c r="K2" s="46" t="s">
        <v>9</v>
      </c>
      <c r="L2" s="45" t="s">
        <v>205</v>
      </c>
      <c r="M2" s="44" t="s">
        <v>11</v>
      </c>
      <c r="N2" s="46" t="s">
        <v>6</v>
      </c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</row>
    <row r="3" spans="1:227">
      <c r="A3" s="48">
        <v>37316</v>
      </c>
      <c r="B3" s="49" t="s">
        <v>12</v>
      </c>
      <c r="C3" s="189">
        <v>17079137.484999899</v>
      </c>
      <c r="D3" s="184"/>
      <c r="E3" s="184"/>
      <c r="F3" s="184"/>
      <c r="G3" s="184">
        <v>-9.9233477543602122E-3</v>
      </c>
      <c r="H3" s="246"/>
      <c r="I3" s="246"/>
      <c r="J3" s="185">
        <v>9.0808999999999997</v>
      </c>
      <c r="K3" s="185">
        <v>9.1211500000000001</v>
      </c>
      <c r="L3" s="100">
        <v>51.127948444495999</v>
      </c>
      <c r="M3" s="101"/>
      <c r="N3" s="245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</row>
    <row r="4" spans="1:227">
      <c r="A4" s="48">
        <v>37408</v>
      </c>
      <c r="B4" s="49" t="s">
        <v>13</v>
      </c>
      <c r="C4" s="151">
        <v>18016798.149999902</v>
      </c>
      <c r="D4" s="150"/>
      <c r="E4" s="150"/>
      <c r="F4" s="150"/>
      <c r="G4" s="150">
        <v>1.4678160845322807E-2</v>
      </c>
      <c r="H4" s="156"/>
      <c r="I4" s="156"/>
      <c r="J4" s="73">
        <v>9.7378</v>
      </c>
      <c r="K4" s="230">
        <v>9.4347500000000011</v>
      </c>
      <c r="L4" s="73">
        <v>51.762586176958997</v>
      </c>
      <c r="M4" s="54">
        <f t="shared" ref="M4:M35" si="0">L4/L3-1</f>
        <v>1.2412736121261592E-2</v>
      </c>
      <c r="N4" s="216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</row>
    <row r="5" spans="1:227">
      <c r="A5" s="48">
        <v>37500</v>
      </c>
      <c r="B5" s="49" t="s">
        <v>14</v>
      </c>
      <c r="C5" s="151">
        <v>17828003.405000001</v>
      </c>
      <c r="D5" s="150"/>
      <c r="E5" s="150"/>
      <c r="F5" s="150"/>
      <c r="G5" s="150">
        <v>8.1809776949179902E-3</v>
      </c>
      <c r="H5" s="156"/>
      <c r="I5" s="156"/>
      <c r="J5" s="73">
        <v>10.0425</v>
      </c>
      <c r="K5" s="230">
        <v>9.9201499999999996</v>
      </c>
      <c r="L5" s="73">
        <v>52.421983564994001</v>
      </c>
      <c r="M5" s="54">
        <f t="shared" si="0"/>
        <v>1.2738880275045439E-2</v>
      </c>
      <c r="N5" s="216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</row>
    <row r="6" spans="1:227">
      <c r="A6" s="56">
        <v>37591</v>
      </c>
      <c r="B6" s="57" t="s">
        <v>15</v>
      </c>
      <c r="C6" s="153">
        <v>17834460.010000002</v>
      </c>
      <c r="D6" s="152"/>
      <c r="E6" s="152"/>
      <c r="F6" s="152"/>
      <c r="G6" s="152">
        <v>2.6744770363735793E-3</v>
      </c>
      <c r="H6" s="147"/>
      <c r="I6" s="147"/>
      <c r="J6" s="146">
        <v>10.1982</v>
      </c>
      <c r="K6" s="215">
        <v>10.14715</v>
      </c>
      <c r="L6" s="146">
        <v>53.309929803065003</v>
      </c>
      <c r="M6" s="60">
        <f t="shared" si="0"/>
        <v>1.6938432651448787E-2</v>
      </c>
      <c r="N6" s="214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</row>
    <row r="7" spans="1:227" ht="15.75" customHeight="1">
      <c r="A7" s="48">
        <v>37681</v>
      </c>
      <c r="B7" s="49" t="s">
        <v>16</v>
      </c>
      <c r="C7" s="151">
        <v>17609605.877999902</v>
      </c>
      <c r="D7" s="150"/>
      <c r="E7" s="150"/>
      <c r="F7" s="150">
        <f t="shared" ref="F7:F38" si="1">C7/C3-1</f>
        <v>3.1059436898724924E-2</v>
      </c>
      <c r="G7" s="150">
        <v>-1.0339310187108541E-3</v>
      </c>
      <c r="H7" s="156"/>
      <c r="I7" s="156"/>
      <c r="J7" s="73">
        <v>10.9427</v>
      </c>
      <c r="K7" s="230">
        <v>10.759450000000001</v>
      </c>
      <c r="L7" s="73">
        <v>54.012930412785998</v>
      </c>
      <c r="M7" s="54">
        <f t="shared" si="0"/>
        <v>1.3187048122516476E-2</v>
      </c>
      <c r="N7" s="216">
        <f t="shared" ref="N7:N38" si="2">L7/L3-1</f>
        <v>5.6426710948942249E-2</v>
      </c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 t="s">
        <v>154</v>
      </c>
    </row>
    <row r="8" spans="1:227" ht="15.75" customHeight="1">
      <c r="A8" s="48">
        <v>37773</v>
      </c>
      <c r="B8" s="49" t="s">
        <v>17</v>
      </c>
      <c r="C8" s="151">
        <v>18082663.849999901</v>
      </c>
      <c r="D8" s="150"/>
      <c r="E8" s="150"/>
      <c r="F8" s="150">
        <f t="shared" si="1"/>
        <v>3.655793857023415E-3</v>
      </c>
      <c r="G8" s="150">
        <v>3.7236269362339591E-4</v>
      </c>
      <c r="H8" s="156"/>
      <c r="I8" s="156"/>
      <c r="J8" s="73">
        <v>10.4953</v>
      </c>
      <c r="K8" s="230">
        <v>10.56385</v>
      </c>
      <c r="L8" s="73">
        <v>53.975112399147001</v>
      </c>
      <c r="M8" s="54">
        <f t="shared" si="0"/>
        <v>-7.0016592971311464E-4</v>
      </c>
      <c r="N8" s="216">
        <f t="shared" si="2"/>
        <v>4.2743734144660372E-2</v>
      </c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 t="s">
        <v>153</v>
      </c>
    </row>
    <row r="9" spans="1:227" ht="15.75" customHeight="1">
      <c r="A9" s="48">
        <v>37865</v>
      </c>
      <c r="B9" s="49" t="s">
        <v>18</v>
      </c>
      <c r="C9" s="151">
        <v>17859147.302000001</v>
      </c>
      <c r="D9" s="150"/>
      <c r="E9" s="150"/>
      <c r="F9" s="150">
        <f t="shared" si="1"/>
        <v>1.7469088541492983E-3</v>
      </c>
      <c r="G9" s="150">
        <v>1.8484800586342498E-3</v>
      </c>
      <c r="H9" s="156"/>
      <c r="I9" s="156"/>
      <c r="J9" s="73">
        <v>10.9255</v>
      </c>
      <c r="K9" s="230">
        <v>10.68445</v>
      </c>
      <c r="L9" s="73">
        <v>54.538238163896999</v>
      </c>
      <c r="M9" s="54">
        <f t="shared" si="0"/>
        <v>1.0433063308616708E-2</v>
      </c>
      <c r="N9" s="216">
        <f t="shared" si="2"/>
        <v>4.0369601739301153E-2</v>
      </c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 t="s">
        <v>152</v>
      </c>
    </row>
    <row r="10" spans="1:227" s="211" customFormat="1" ht="15.75" customHeight="1">
      <c r="A10" s="56">
        <v>37956</v>
      </c>
      <c r="B10" s="57" t="s">
        <v>19</v>
      </c>
      <c r="C10" s="153">
        <v>18045854.589000002</v>
      </c>
      <c r="D10" s="152">
        <f t="shared" ref="D10:D41" ca="1" si="3">AVERAGE(OFFSET($C$1,MATCH(EDATE(A10,0),$A$1:$A$300,0)-1,,IF(MONTH($A10)=3,-1,IF(MONTH($A10)=6,-2,IF(MONTH($A10)=9,-3,-4)))))/AVERAGE(OFFSET($C$1,MATCH(EDATE(A10,-12),$A$1:$A$300,0)-1,,IF(MONTH($A10)=3,-1,IF(MONTH($A10)=6,-2,IF(MONTH($A10)=9,-3,-4)))))-1</f>
        <v>1.1855448685423653E-2</v>
      </c>
      <c r="E10" s="152">
        <f t="shared" ref="E10:E41" si="4">AVERAGE(C7:C10)/AVERAGE(C3:C6)-1</f>
        <v>1.1855448685423653E-2</v>
      </c>
      <c r="F10" s="152">
        <f t="shared" si="1"/>
        <v>1.1853152766131858E-2</v>
      </c>
      <c r="G10" s="152">
        <v>8.8730281769318076E-3</v>
      </c>
      <c r="H10" s="147"/>
      <c r="I10" s="147"/>
      <c r="J10" s="146">
        <v>11.2629</v>
      </c>
      <c r="K10" s="215">
        <v>11.216650000000001</v>
      </c>
      <c r="L10" s="146">
        <v>55.429810786837997</v>
      </c>
      <c r="M10" s="60">
        <f t="shared" si="0"/>
        <v>1.6347660888158311E-2</v>
      </c>
      <c r="N10" s="214">
        <f t="shared" si="2"/>
        <v>3.9765218067331132E-2</v>
      </c>
      <c r="O10" s="213"/>
      <c r="P10" s="213"/>
      <c r="Q10"/>
      <c r="R10"/>
      <c r="S10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HG10" s="211" t="s">
        <v>151</v>
      </c>
    </row>
    <row r="11" spans="1:227" ht="15.75" customHeight="1">
      <c r="A11" s="48">
        <v>38047</v>
      </c>
      <c r="B11" s="49" t="s">
        <v>20</v>
      </c>
      <c r="C11" s="151">
        <v>18185015.464000002</v>
      </c>
      <c r="D11" s="150">
        <f t="shared" ca="1" si="3"/>
        <v>3.2675892350263913E-2</v>
      </c>
      <c r="E11" s="150">
        <f t="shared" si="4"/>
        <v>1.2397640665378296E-2</v>
      </c>
      <c r="F11" s="150">
        <f t="shared" si="1"/>
        <v>3.2675892350263913E-2</v>
      </c>
      <c r="G11" s="150">
        <v>1.5672948123278685E-2</v>
      </c>
      <c r="H11" s="156"/>
      <c r="I11" s="156"/>
      <c r="J11" s="73">
        <v>10.9984</v>
      </c>
      <c r="K11" s="230">
        <v>10.964600000000001</v>
      </c>
      <c r="L11" s="73">
        <v>56.298070935616998</v>
      </c>
      <c r="M11" s="54">
        <f t="shared" si="0"/>
        <v>1.566413697708624E-2</v>
      </c>
      <c r="N11" s="216">
        <f t="shared" si="2"/>
        <v>4.2307286521341192E-2</v>
      </c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 t="s">
        <v>150</v>
      </c>
    </row>
    <row r="12" spans="1:227" ht="15.75" customHeight="1">
      <c r="A12" s="48">
        <v>38139</v>
      </c>
      <c r="B12" s="49" t="s">
        <v>21</v>
      </c>
      <c r="C12" s="151">
        <v>18770260.283999901</v>
      </c>
      <c r="D12" s="150">
        <f t="shared" ca="1" si="3"/>
        <v>3.5385982164348073E-2</v>
      </c>
      <c r="E12" s="150">
        <f t="shared" si="4"/>
        <v>2.1099434188659671E-2</v>
      </c>
      <c r="F12" s="150">
        <f t="shared" si="1"/>
        <v>3.8025173708021054E-2</v>
      </c>
      <c r="G12" s="150">
        <v>9.8194276403305025E-3</v>
      </c>
      <c r="H12" s="156"/>
      <c r="I12" s="156"/>
      <c r="J12" s="73">
        <v>11.379</v>
      </c>
      <c r="K12" s="230">
        <v>11.31625</v>
      </c>
      <c r="L12" s="73">
        <v>56.331744509406001</v>
      </c>
      <c r="M12" s="54">
        <f t="shared" si="0"/>
        <v>5.981301531186034E-4</v>
      </c>
      <c r="N12" s="216">
        <f t="shared" si="2"/>
        <v>4.3661458133364528E-2</v>
      </c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2"/>
      <c r="AP12" s="212"/>
      <c r="HG12" s="11" t="s">
        <v>149</v>
      </c>
    </row>
    <row r="13" spans="1:227" ht="15.75" customHeight="1">
      <c r="A13" s="48">
        <v>38231</v>
      </c>
      <c r="B13" s="49" t="s">
        <v>22</v>
      </c>
      <c r="C13" s="151">
        <v>18461379.993999898</v>
      </c>
      <c r="D13" s="150">
        <f t="shared" ca="1" si="3"/>
        <v>3.4830800293390585E-2</v>
      </c>
      <c r="E13" s="150">
        <f t="shared" si="4"/>
        <v>2.9090253942476441E-2</v>
      </c>
      <c r="F13" s="150">
        <f t="shared" si="1"/>
        <v>3.3721245578866688E-2</v>
      </c>
      <c r="G13" s="150">
        <v>7.0599907329160771E-4</v>
      </c>
      <c r="H13" s="156"/>
      <c r="I13" s="156"/>
      <c r="J13" s="73">
        <v>11.485799999999999</v>
      </c>
      <c r="K13" s="230">
        <v>11.479649999999999</v>
      </c>
      <c r="L13" s="73">
        <v>57.297917049664001</v>
      </c>
      <c r="M13" s="54">
        <f t="shared" si="0"/>
        <v>1.7151475578688569E-2</v>
      </c>
      <c r="N13" s="216">
        <f t="shared" si="2"/>
        <v>5.060080740917372E-2</v>
      </c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2"/>
      <c r="AP13" s="212"/>
      <c r="HG13" s="11" t="s">
        <v>148</v>
      </c>
    </row>
    <row r="14" spans="1:227" s="211" customFormat="1" ht="15.75" customHeight="1">
      <c r="A14" s="56">
        <v>38322</v>
      </c>
      <c r="B14" s="57" t="s">
        <v>23</v>
      </c>
      <c r="C14" s="153">
        <v>18733374.373</v>
      </c>
      <c r="D14" s="152">
        <f t="shared" ca="1" si="3"/>
        <v>3.5654410262786707E-2</v>
      </c>
      <c r="E14" s="152">
        <f t="shared" si="4"/>
        <v>3.5654410262786707E-2</v>
      </c>
      <c r="F14" s="152">
        <f t="shared" si="1"/>
        <v>3.8098488525950991E-2</v>
      </c>
      <c r="G14" s="152">
        <v>1.0102013685254763E-2</v>
      </c>
      <c r="H14" s="147"/>
      <c r="I14" s="147"/>
      <c r="J14" s="146">
        <v>11.21</v>
      </c>
      <c r="K14" s="215">
        <v>11.298200000000001</v>
      </c>
      <c r="L14" s="146">
        <v>58.307088153376</v>
      </c>
      <c r="M14" s="60">
        <f t="shared" si="0"/>
        <v>1.7612701397806241E-2</v>
      </c>
      <c r="N14" s="214">
        <f t="shared" si="2"/>
        <v>5.1908482560095948E-2</v>
      </c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2"/>
      <c r="AP14" s="212"/>
      <c r="AQ14" s="241"/>
      <c r="AR14" s="241"/>
      <c r="AS14" s="238"/>
      <c r="AT14" s="240"/>
      <c r="AU14" s="239"/>
      <c r="AV14" s="236"/>
      <c r="AW14" s="236"/>
      <c r="AX14" s="236"/>
      <c r="AY14" s="238"/>
      <c r="AZ14" s="237"/>
      <c r="BA14" s="236"/>
      <c r="BB14" s="238"/>
      <c r="BC14" s="237"/>
      <c r="BD14" s="236"/>
      <c r="BE14" s="238"/>
      <c r="BF14" s="238"/>
      <c r="BG14" s="236"/>
      <c r="BH14" s="242"/>
      <c r="BI14" s="236"/>
      <c r="BJ14" s="238"/>
      <c r="BK14" s="238"/>
      <c r="BL14" s="244"/>
      <c r="BM14" s="244"/>
      <c r="BN14" s="243"/>
      <c r="BO14" s="12"/>
      <c r="BP14" s="242"/>
      <c r="BQ14" s="241"/>
      <c r="BR14" s="241"/>
      <c r="BS14" s="241"/>
      <c r="BT14" s="238"/>
      <c r="BU14" s="240"/>
      <c r="BV14" s="239"/>
      <c r="BW14" s="236"/>
      <c r="BX14" s="236"/>
      <c r="BY14" s="236"/>
      <c r="BZ14" s="238"/>
      <c r="CA14" s="237"/>
      <c r="CB14" s="236"/>
      <c r="CC14" s="238"/>
      <c r="CD14" s="237"/>
      <c r="CE14" s="236"/>
      <c r="CF14" s="238"/>
      <c r="CG14" s="238"/>
      <c r="CH14" s="236"/>
      <c r="CI14" s="242"/>
      <c r="CJ14" s="236"/>
      <c r="CK14" s="238"/>
      <c r="CL14" s="238"/>
      <c r="CM14" s="244"/>
      <c r="CN14" s="244"/>
      <c r="CO14" s="243"/>
      <c r="CP14" s="12"/>
      <c r="CQ14" s="242"/>
      <c r="CR14" s="241"/>
      <c r="CS14" s="241"/>
      <c r="CT14" s="241"/>
      <c r="CU14" s="238"/>
      <c r="CV14" s="240"/>
      <c r="CW14" s="239"/>
      <c r="CX14" s="236"/>
      <c r="CY14" s="236"/>
      <c r="CZ14" s="236"/>
      <c r="DA14" s="238"/>
      <c r="DB14" s="237"/>
      <c r="DC14" s="236"/>
      <c r="DD14" s="238"/>
      <c r="DE14" s="237"/>
      <c r="DF14" s="236"/>
      <c r="DG14" s="238"/>
      <c r="DH14" s="238"/>
      <c r="DI14" s="236"/>
      <c r="DJ14" s="242"/>
      <c r="DK14" s="236"/>
      <c r="DL14" s="238"/>
      <c r="DM14" s="238"/>
      <c r="DN14" s="244"/>
      <c r="DO14" s="244"/>
      <c r="DP14" s="243"/>
      <c r="DQ14" s="12"/>
      <c r="DR14" s="242"/>
      <c r="DS14" s="241"/>
      <c r="DT14" s="241"/>
      <c r="DU14" s="241"/>
      <c r="DV14" s="238"/>
      <c r="DW14" s="240"/>
      <c r="DX14" s="239"/>
      <c r="DY14" s="236"/>
      <c r="DZ14" s="236"/>
      <c r="EA14" s="236"/>
      <c r="EB14" s="238"/>
      <c r="EC14" s="237"/>
      <c r="ED14" s="236"/>
      <c r="EE14" s="238"/>
      <c r="EF14" s="237"/>
      <c r="EG14" s="236"/>
      <c r="EH14" s="238"/>
      <c r="EI14" s="238"/>
      <c r="EJ14" s="236"/>
      <c r="EK14" s="242"/>
      <c r="EL14" s="236"/>
      <c r="EM14" s="238"/>
      <c r="EN14" s="238"/>
      <c r="EO14" s="244"/>
      <c r="EP14" s="244"/>
      <c r="EQ14" s="243"/>
      <c r="ER14" s="12"/>
      <c r="ES14" s="242"/>
      <c r="ET14" s="241"/>
      <c r="EU14" s="241"/>
      <c r="EV14" s="241"/>
      <c r="EW14" s="238"/>
      <c r="EX14" s="240"/>
      <c r="EY14" s="239"/>
      <c r="EZ14" s="236"/>
      <c r="FA14" s="236"/>
      <c r="FB14" s="236"/>
      <c r="FC14" s="238"/>
      <c r="FD14" s="237"/>
      <c r="FE14" s="236"/>
      <c r="FF14" s="238"/>
      <c r="FG14" s="237"/>
      <c r="FH14" s="236"/>
      <c r="FI14" s="238"/>
      <c r="FJ14" s="238"/>
      <c r="FK14" s="236"/>
      <c r="FL14" s="242"/>
      <c r="FM14" s="236"/>
      <c r="FN14" s="238"/>
      <c r="FO14" s="238"/>
      <c r="FP14" s="244"/>
      <c r="FQ14" s="244"/>
      <c r="FR14" s="243"/>
      <c r="FS14" s="12"/>
      <c r="FT14" s="242"/>
      <c r="FU14" s="241"/>
      <c r="FV14" s="241"/>
      <c r="FW14" s="241"/>
      <c r="FX14" s="238"/>
      <c r="FY14" s="240"/>
      <c r="FZ14" s="239"/>
      <c r="GA14" s="236"/>
      <c r="GB14" s="236"/>
      <c r="GC14" s="236"/>
      <c r="GD14" s="238"/>
      <c r="GE14" s="237"/>
      <c r="GF14" s="236"/>
      <c r="GG14" s="238"/>
      <c r="GH14" s="237"/>
      <c r="GI14" s="236"/>
      <c r="GJ14" s="238"/>
      <c r="GK14" s="238"/>
      <c r="GL14" s="236"/>
      <c r="GM14" s="242"/>
      <c r="GN14" s="236"/>
      <c r="GO14" s="238"/>
      <c r="GP14" s="238"/>
      <c r="GQ14" s="244"/>
      <c r="GR14" s="244"/>
      <c r="GS14" s="243"/>
      <c r="GT14" s="12"/>
      <c r="GU14" s="242"/>
      <c r="GV14" s="241"/>
      <c r="GW14" s="241"/>
      <c r="GX14" s="241"/>
      <c r="GY14" s="238"/>
      <c r="GZ14" s="240"/>
      <c r="HA14" s="239"/>
      <c r="HB14" s="236"/>
      <c r="HC14" s="236"/>
      <c r="HD14" s="236"/>
      <c r="HE14" s="238"/>
      <c r="HF14" s="237"/>
      <c r="HG14" s="236" t="s">
        <v>147</v>
      </c>
      <c r="HH14" s="232"/>
      <c r="HI14" s="235"/>
      <c r="HJ14" s="233"/>
      <c r="HK14" s="232"/>
      <c r="HL14" s="232"/>
      <c r="HM14" s="233"/>
      <c r="HN14" s="234"/>
      <c r="HO14" s="233"/>
      <c r="HP14" s="232"/>
      <c r="HQ14" s="232"/>
      <c r="HR14" s="231"/>
      <c r="HS14" s="231"/>
    </row>
    <row r="15" spans="1:227" ht="15.75" customHeight="1">
      <c r="A15" s="48">
        <v>38412</v>
      </c>
      <c r="B15" s="49" t="s">
        <v>24</v>
      </c>
      <c r="C15" s="151">
        <v>18271688.438999899</v>
      </c>
      <c r="D15" s="150">
        <f t="shared" ca="1" si="3"/>
        <v>4.7661754905559128E-3</v>
      </c>
      <c r="E15" s="150">
        <f t="shared" si="4"/>
        <v>2.8598381694274755E-2</v>
      </c>
      <c r="F15" s="150">
        <f t="shared" si="1"/>
        <v>4.7661754905559128E-3</v>
      </c>
      <c r="G15" s="150">
        <v>3.441115197828637E-4</v>
      </c>
      <c r="H15" s="156"/>
      <c r="I15" s="156"/>
      <c r="J15" s="73">
        <v>11.1326</v>
      </c>
      <c r="K15" s="230">
        <v>11.194099999999999</v>
      </c>
      <c r="L15" s="73">
        <v>58.767120976834001</v>
      </c>
      <c r="M15" s="54">
        <f t="shared" si="0"/>
        <v>7.8898267436695591E-3</v>
      </c>
      <c r="N15" s="216">
        <f t="shared" si="2"/>
        <v>4.385674322732358E-2</v>
      </c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2"/>
      <c r="AP15" s="212"/>
      <c r="HG15" s="11" t="s">
        <v>146</v>
      </c>
    </row>
    <row r="16" spans="1:227" ht="15.75" customHeight="1">
      <c r="A16" s="48">
        <v>38504</v>
      </c>
      <c r="B16" s="49" t="s">
        <v>25</v>
      </c>
      <c r="C16" s="151">
        <v>19218715.204</v>
      </c>
      <c r="D16" s="150">
        <f t="shared" ca="1" si="3"/>
        <v>1.4480419484597107E-2</v>
      </c>
      <c r="E16" s="150">
        <f t="shared" si="4"/>
        <v>2.5046299988611187E-2</v>
      </c>
      <c r="F16" s="150">
        <f t="shared" si="1"/>
        <v>2.3891779507307698E-2</v>
      </c>
      <c r="G16" s="150">
        <v>3.5936472359561211E-3</v>
      </c>
      <c r="H16" s="156"/>
      <c r="I16" s="156"/>
      <c r="J16" s="73">
        <v>10.834</v>
      </c>
      <c r="K16" s="230">
        <v>10.9801</v>
      </c>
      <c r="L16" s="73">
        <v>58.771783471665998</v>
      </c>
      <c r="M16" s="54">
        <f t="shared" si="0"/>
        <v>7.9338493268021892E-5</v>
      </c>
      <c r="N16" s="216">
        <f t="shared" si="2"/>
        <v>4.3315522775130288E-2</v>
      </c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2"/>
      <c r="AP16" s="212"/>
      <c r="HG16" s="11" t="s">
        <v>145</v>
      </c>
    </row>
    <row r="17" spans="1:215" ht="15.75" customHeight="1">
      <c r="A17" s="48">
        <v>38596</v>
      </c>
      <c r="B17" s="49" t="s">
        <v>26</v>
      </c>
      <c r="C17" s="151">
        <v>18883270.708999898</v>
      </c>
      <c r="D17" s="150">
        <f t="shared" ca="1" si="3"/>
        <v>1.7269512156336875E-2</v>
      </c>
      <c r="E17" s="150">
        <f t="shared" si="4"/>
        <v>2.2386090355341892E-2</v>
      </c>
      <c r="F17" s="150">
        <f t="shared" si="1"/>
        <v>2.2852609888162068E-2</v>
      </c>
      <c r="G17" s="150">
        <v>9.0552650576687377E-3</v>
      </c>
      <c r="H17" s="156"/>
      <c r="I17" s="156"/>
      <c r="J17" s="73">
        <v>10.7791</v>
      </c>
      <c r="K17" s="230">
        <v>10.7361</v>
      </c>
      <c r="L17" s="73">
        <v>59.309006487348</v>
      </c>
      <c r="M17" s="54">
        <f t="shared" si="0"/>
        <v>9.1408322829100719E-3</v>
      </c>
      <c r="N17" s="216">
        <f t="shared" si="2"/>
        <v>3.5098822806086449E-2</v>
      </c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2"/>
      <c r="AP17" s="212"/>
      <c r="HG17" s="11" t="s">
        <v>144</v>
      </c>
    </row>
    <row r="18" spans="1:215" s="211" customFormat="1" ht="15.75" customHeight="1">
      <c r="A18" s="56">
        <v>38687</v>
      </c>
      <c r="B18" s="57" t="s">
        <v>27</v>
      </c>
      <c r="C18" s="153">
        <v>19343329.136</v>
      </c>
      <c r="D18" s="152">
        <f t="shared" ca="1" si="3"/>
        <v>2.1132471161100952E-2</v>
      </c>
      <c r="E18" s="152">
        <f t="shared" si="4"/>
        <v>2.1132471161100952E-2</v>
      </c>
      <c r="F18" s="152">
        <f t="shared" si="1"/>
        <v>3.2559791463897536E-2</v>
      </c>
      <c r="G18" s="152">
        <v>1.8123642997855738E-2</v>
      </c>
      <c r="H18" s="147"/>
      <c r="I18" s="147"/>
      <c r="J18" s="146">
        <v>10.620100000000001</v>
      </c>
      <c r="K18" s="215">
        <v>10.725650000000002</v>
      </c>
      <c r="L18" s="146">
        <v>60.250312388501001</v>
      </c>
      <c r="M18" s="60">
        <f t="shared" si="0"/>
        <v>1.587121344468656E-2</v>
      </c>
      <c r="N18" s="214">
        <f t="shared" si="2"/>
        <v>3.3327410039982963E-2</v>
      </c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2"/>
      <c r="AP18" s="2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 t="s">
        <v>143</v>
      </c>
    </row>
    <row r="19" spans="1:215" ht="15.75" customHeight="1">
      <c r="A19" s="48">
        <v>38777</v>
      </c>
      <c r="B19" s="49" t="s">
        <v>28</v>
      </c>
      <c r="C19" s="151">
        <v>19362570.756000001</v>
      </c>
      <c r="D19" s="150">
        <f t="shared" ca="1" si="3"/>
        <v>5.9703421533374712E-2</v>
      </c>
      <c r="E19" s="150">
        <f t="shared" si="4"/>
        <v>3.4634925959509122E-2</v>
      </c>
      <c r="F19" s="150">
        <f t="shared" si="1"/>
        <v>5.9703421533374712E-2</v>
      </c>
      <c r="G19" s="150">
        <v>2.0078354275043564E-2</v>
      </c>
      <c r="H19" s="156"/>
      <c r="I19" s="156"/>
      <c r="J19" s="73">
        <v>10.706099999999999</v>
      </c>
      <c r="K19" s="217">
        <v>10.637</v>
      </c>
      <c r="L19" s="73">
        <v>60.772511809722999</v>
      </c>
      <c r="M19" s="54">
        <f t="shared" si="0"/>
        <v>8.6671653726009268E-3</v>
      </c>
      <c r="N19" s="216">
        <f t="shared" si="2"/>
        <v>3.4124367495891539E-2</v>
      </c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2"/>
      <c r="AP19" s="212"/>
      <c r="HG19" s="11" t="s">
        <v>142</v>
      </c>
    </row>
    <row r="20" spans="1:215" ht="15.75" customHeight="1">
      <c r="A20" s="48">
        <v>38869</v>
      </c>
      <c r="B20" s="49" t="s">
        <v>29</v>
      </c>
      <c r="C20" s="151">
        <v>20116112.951000001</v>
      </c>
      <c r="D20" s="150">
        <f t="shared" ca="1" si="3"/>
        <v>5.3034373354135633E-2</v>
      </c>
      <c r="E20" s="150">
        <f t="shared" si="4"/>
        <v>4.0438095365557425E-2</v>
      </c>
      <c r="F20" s="150">
        <f t="shared" si="1"/>
        <v>4.6693951051068439E-2</v>
      </c>
      <c r="G20" s="150">
        <v>7.6008049780107445E-3</v>
      </c>
      <c r="H20" s="156"/>
      <c r="I20" s="156"/>
      <c r="J20" s="73">
        <v>11.3864</v>
      </c>
      <c r="K20" s="217">
        <v>11.2035</v>
      </c>
      <c r="L20" s="73">
        <v>60.642998064380002</v>
      </c>
      <c r="M20" s="54">
        <f t="shared" si="0"/>
        <v>-2.1311237841954433E-3</v>
      </c>
      <c r="N20" s="216">
        <f t="shared" si="2"/>
        <v>3.1838655936247351E-2</v>
      </c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2"/>
      <c r="AP20" s="212"/>
      <c r="HG20" s="11" t="s">
        <v>141</v>
      </c>
    </row>
    <row r="21" spans="1:215" ht="15.75" customHeight="1">
      <c r="A21" s="48">
        <v>38961</v>
      </c>
      <c r="B21" s="49" t="s">
        <v>30</v>
      </c>
      <c r="C21" s="151">
        <v>19836008.956999902</v>
      </c>
      <c r="D21" s="150">
        <f t="shared" ca="1" si="3"/>
        <v>5.2170066006984817E-2</v>
      </c>
      <c r="E21" s="150">
        <f t="shared" si="4"/>
        <v>4.7278825826345461E-2</v>
      </c>
      <c r="F21" s="150">
        <f t="shared" si="1"/>
        <v>5.0454090431798049E-2</v>
      </c>
      <c r="G21" s="150">
        <v>3.258476890332096E-3</v>
      </c>
      <c r="H21" s="156"/>
      <c r="I21" s="156"/>
      <c r="J21" s="73">
        <v>10.972200000000001</v>
      </c>
      <c r="K21" s="217">
        <v>10.999500000000001</v>
      </c>
      <c r="L21" s="73">
        <v>61.736612130056002</v>
      </c>
      <c r="M21" s="54">
        <f t="shared" si="0"/>
        <v>1.8033641155323465E-2</v>
      </c>
      <c r="N21" s="216">
        <f t="shared" si="2"/>
        <v>4.0931483875486396E-2</v>
      </c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2"/>
      <c r="AP21" s="212"/>
      <c r="HG21" s="11" t="s">
        <v>140</v>
      </c>
    </row>
    <row r="22" spans="1:215" s="211" customFormat="1" ht="15.75" customHeight="1">
      <c r="A22" s="56">
        <v>39052</v>
      </c>
      <c r="B22" s="57" t="s">
        <v>31</v>
      </c>
      <c r="C22" s="153">
        <v>20040523.075999901</v>
      </c>
      <c r="D22" s="152">
        <f t="shared" ca="1" si="3"/>
        <v>4.8050135166490149E-2</v>
      </c>
      <c r="E22" s="152">
        <f t="shared" si="4"/>
        <v>4.8050135166490149E-2</v>
      </c>
      <c r="F22" s="152">
        <f t="shared" si="1"/>
        <v>3.6043120349037894E-2</v>
      </c>
      <c r="G22" s="152">
        <v>3.5502717529949379E-3</v>
      </c>
      <c r="H22" s="147"/>
      <c r="I22" s="147"/>
      <c r="J22" s="146">
        <v>10.865</v>
      </c>
      <c r="K22" s="215">
        <v>10.89255</v>
      </c>
      <c r="L22" s="146">
        <v>62.692423570686003</v>
      </c>
      <c r="M22" s="60">
        <f t="shared" si="0"/>
        <v>1.5482084417208775E-2</v>
      </c>
      <c r="N22" s="214">
        <f t="shared" si="2"/>
        <v>4.0532755522294739E-2</v>
      </c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2"/>
      <c r="AP22" s="2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 t="s">
        <v>139</v>
      </c>
    </row>
    <row r="23" spans="1:215" ht="15.75" customHeight="1">
      <c r="A23" s="48">
        <v>39142</v>
      </c>
      <c r="B23" s="49" t="s">
        <v>32</v>
      </c>
      <c r="C23" s="151">
        <v>19745597.364999998</v>
      </c>
      <c r="D23" s="150">
        <f t="shared" ca="1" si="3"/>
        <v>1.9781805516775552E-2</v>
      </c>
      <c r="E23" s="150">
        <f t="shared" si="4"/>
        <v>3.8151766752693828E-2</v>
      </c>
      <c r="F23" s="150">
        <f t="shared" si="1"/>
        <v>1.9781805516775552E-2</v>
      </c>
      <c r="G23" s="150">
        <v>7.271988424439213E-3</v>
      </c>
      <c r="H23" s="156"/>
      <c r="I23" s="156"/>
      <c r="J23" s="73">
        <v>11.125</v>
      </c>
      <c r="K23" s="217">
        <v>11.0297</v>
      </c>
      <c r="L23" s="73">
        <v>63.329113142792998</v>
      </c>
      <c r="M23" s="54">
        <f t="shared" si="0"/>
        <v>1.0155765814175766E-2</v>
      </c>
      <c r="N23" s="216">
        <f t="shared" si="2"/>
        <v>4.2068383500004858E-2</v>
      </c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2"/>
      <c r="AP23" s="212"/>
      <c r="HG23" s="11" t="s">
        <v>138</v>
      </c>
    </row>
    <row r="24" spans="1:215" ht="15.75" customHeight="1">
      <c r="A24" s="48">
        <v>39234</v>
      </c>
      <c r="B24" s="49" t="s">
        <v>33</v>
      </c>
      <c r="C24" s="151">
        <v>20509471.917999901</v>
      </c>
      <c r="D24" s="150">
        <f t="shared" ca="1" si="3"/>
        <v>1.9665943823305332E-2</v>
      </c>
      <c r="E24" s="150">
        <f t="shared" si="4"/>
        <v>3.1224617594711068E-2</v>
      </c>
      <c r="F24" s="150">
        <f t="shared" si="1"/>
        <v>1.955442226627313E-2</v>
      </c>
      <c r="G24" s="150">
        <v>5.7141454385494228E-3</v>
      </c>
      <c r="H24" s="156"/>
      <c r="I24" s="156"/>
      <c r="J24" s="73">
        <v>10.8338</v>
      </c>
      <c r="K24" s="217">
        <v>10.9131</v>
      </c>
      <c r="L24" s="73">
        <v>63.058170387535</v>
      </c>
      <c r="M24" s="54">
        <f t="shared" si="0"/>
        <v>-4.2783285887342259E-3</v>
      </c>
      <c r="N24" s="216">
        <f t="shared" si="2"/>
        <v>3.9826070613972586E-2</v>
      </c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2"/>
      <c r="AP24" s="212"/>
      <c r="HG24" s="11" t="s">
        <v>137</v>
      </c>
    </row>
    <row r="25" spans="1:215" ht="15.75" customHeight="1">
      <c r="A25" s="48">
        <v>39326</v>
      </c>
      <c r="B25" s="49" t="s">
        <v>34</v>
      </c>
      <c r="C25" s="151">
        <v>20266835.203000002</v>
      </c>
      <c r="D25" s="150">
        <f t="shared" ca="1" si="3"/>
        <v>2.0352660829560332E-2</v>
      </c>
      <c r="E25" s="150">
        <f t="shared" si="4"/>
        <v>2.4211208449179233E-2</v>
      </c>
      <c r="F25" s="150">
        <f t="shared" si="1"/>
        <v>2.171940166663755E-2</v>
      </c>
      <c r="G25" s="150">
        <v>3.9948291545781611E-3</v>
      </c>
      <c r="H25" s="156"/>
      <c r="I25" s="156"/>
      <c r="J25" s="73">
        <v>11.045</v>
      </c>
      <c r="K25" s="217">
        <v>10.92065</v>
      </c>
      <c r="L25" s="73">
        <v>64.077702590875006</v>
      </c>
      <c r="M25" s="54">
        <f t="shared" si="0"/>
        <v>1.6168122181063893E-2</v>
      </c>
      <c r="N25" s="216">
        <f t="shared" si="2"/>
        <v>3.7920617605112561E-2</v>
      </c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2"/>
      <c r="AP25" s="212"/>
      <c r="HG25" s="11" t="s">
        <v>136</v>
      </c>
    </row>
    <row r="26" spans="1:215" s="211" customFormat="1" ht="15.75" customHeight="1">
      <c r="A26" s="56">
        <v>39417</v>
      </c>
      <c r="B26" s="57" t="s">
        <v>35</v>
      </c>
      <c r="C26" s="153">
        <v>20482204.664999899</v>
      </c>
      <c r="D26" s="152">
        <f t="shared" ca="1" si="3"/>
        <v>2.0778639382727615E-2</v>
      </c>
      <c r="E26" s="152">
        <f t="shared" si="4"/>
        <v>2.0778639382727615E-2</v>
      </c>
      <c r="F26" s="152">
        <f t="shared" si="1"/>
        <v>2.2039424186933942E-2</v>
      </c>
      <c r="G26" s="152">
        <v>2.8948738660179441E-3</v>
      </c>
      <c r="H26" s="147"/>
      <c r="I26" s="147"/>
      <c r="J26" s="146">
        <v>10.849399999999999</v>
      </c>
      <c r="K26" s="215">
        <v>10.845599999999999</v>
      </c>
      <c r="L26" s="146">
        <v>65.049055680945997</v>
      </c>
      <c r="M26" s="60">
        <f t="shared" si="0"/>
        <v>1.515898746047295E-2</v>
      </c>
      <c r="N26" s="214">
        <f t="shared" si="2"/>
        <v>3.7590381357691216E-2</v>
      </c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2"/>
      <c r="AP26" s="2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 t="s">
        <v>135</v>
      </c>
    </row>
    <row r="27" spans="1:215" ht="15.75" customHeight="1">
      <c r="A27" s="48">
        <v>39508</v>
      </c>
      <c r="B27" s="49" t="s">
        <v>36</v>
      </c>
      <c r="C27" s="151">
        <v>19902921.789999899</v>
      </c>
      <c r="D27" s="150">
        <f t="shared" ca="1" si="3"/>
        <v>7.9675697874181939E-3</v>
      </c>
      <c r="E27" s="150">
        <f t="shared" si="4"/>
        <v>1.7848289416398933E-2</v>
      </c>
      <c r="F27" s="150">
        <f t="shared" si="1"/>
        <v>7.9675697874181939E-3</v>
      </c>
      <c r="G27" s="150">
        <v>-1.2624963145813073E-4</v>
      </c>
      <c r="H27" s="228">
        <v>7.4999999999999997E-2</v>
      </c>
      <c r="I27" s="156">
        <v>7.4999999999999997E-2</v>
      </c>
      <c r="J27" s="73">
        <v>10.7346</v>
      </c>
      <c r="K27" s="217">
        <v>10.825849999999999</v>
      </c>
      <c r="L27" s="73">
        <v>66.019890716036002</v>
      </c>
      <c r="M27" s="54">
        <f t="shared" si="0"/>
        <v>1.4924659934369755E-2</v>
      </c>
      <c r="N27" s="216">
        <f t="shared" si="2"/>
        <v>4.2488792905972073E-2</v>
      </c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2"/>
      <c r="AP27" s="212"/>
      <c r="HG27" s="11" t="s">
        <v>134</v>
      </c>
    </row>
    <row r="28" spans="1:215" ht="15.75" customHeight="1">
      <c r="A28" s="48">
        <v>39600</v>
      </c>
      <c r="B28" s="49" t="s">
        <v>37</v>
      </c>
      <c r="C28" s="151">
        <v>20998503.9099999</v>
      </c>
      <c r="D28" s="150">
        <f t="shared" ca="1" si="3"/>
        <v>1.6056522284333852E-2</v>
      </c>
      <c r="E28" s="150">
        <f t="shared" si="4"/>
        <v>1.8954622484210093E-2</v>
      </c>
      <c r="F28" s="150">
        <f t="shared" si="1"/>
        <v>2.3844202032857087E-2</v>
      </c>
      <c r="G28" s="150">
        <v>8.9451467354308978E-3</v>
      </c>
      <c r="H28" s="228">
        <v>7.7499999999999999E-2</v>
      </c>
      <c r="I28" s="156">
        <v>7.6249999999999998E-2</v>
      </c>
      <c r="J28" s="73">
        <v>10.330500000000001</v>
      </c>
      <c r="K28" s="217">
        <v>10.43</v>
      </c>
      <c r="L28" s="73">
        <v>66.372168103369006</v>
      </c>
      <c r="M28" s="54">
        <f t="shared" si="0"/>
        <v>5.3359280591391833E-3</v>
      </c>
      <c r="N28" s="216">
        <f t="shared" si="2"/>
        <v>5.2554612597657924E-2</v>
      </c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2"/>
      <c r="AP28" s="212"/>
      <c r="HG28" s="11" t="s">
        <v>133</v>
      </c>
    </row>
    <row r="29" spans="1:215" ht="15.75" customHeight="1">
      <c r="A29" s="48">
        <v>39692</v>
      </c>
      <c r="B29" s="49" t="s">
        <v>38</v>
      </c>
      <c r="C29" s="151">
        <v>20495872.6269999</v>
      </c>
      <c r="D29" s="150">
        <f t="shared" ca="1" si="3"/>
        <v>1.4464082854535487E-2</v>
      </c>
      <c r="E29" s="150">
        <f t="shared" si="4"/>
        <v>1.6348507236654486E-2</v>
      </c>
      <c r="F29" s="150">
        <f t="shared" si="1"/>
        <v>1.1301094705008286E-2</v>
      </c>
      <c r="G29" s="150">
        <v>-1.3220995848262085E-3</v>
      </c>
      <c r="H29" s="228">
        <v>8.2500000000000004E-2</v>
      </c>
      <c r="I29" s="156">
        <v>8.1250000000000003E-2</v>
      </c>
      <c r="J29" s="73">
        <v>10.574400000000001</v>
      </c>
      <c r="K29" s="217">
        <v>10.406700000000001</v>
      </c>
      <c r="L29" s="73">
        <v>67.584934814760004</v>
      </c>
      <c r="M29" s="54">
        <f t="shared" si="0"/>
        <v>1.827221779921695E-2</v>
      </c>
      <c r="N29" s="216">
        <f t="shared" si="2"/>
        <v>5.4734050723979077E-2</v>
      </c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13"/>
      <c r="AM29" s="213"/>
      <c r="AN29" s="213"/>
      <c r="AO29" s="212"/>
      <c r="AP29" s="212"/>
      <c r="HG29" s="11" t="s">
        <v>132</v>
      </c>
    </row>
    <row r="30" spans="1:215" s="211" customFormat="1" ht="15.75" customHeight="1">
      <c r="A30" s="56">
        <v>39783</v>
      </c>
      <c r="B30" s="57" t="s">
        <v>39</v>
      </c>
      <c r="C30" s="153">
        <v>20370948.403999899</v>
      </c>
      <c r="D30" s="152">
        <f t="shared" ca="1" si="3"/>
        <v>9.4333187292432452E-3</v>
      </c>
      <c r="E30" s="152">
        <f t="shared" si="4"/>
        <v>9.4333187292432452E-3</v>
      </c>
      <c r="F30" s="152">
        <f t="shared" si="1"/>
        <v>-5.4318498823574535E-3</v>
      </c>
      <c r="G30" s="152">
        <v>-1.5256616186209659E-2</v>
      </c>
      <c r="H30" s="522">
        <v>8.2500000000000004E-2</v>
      </c>
      <c r="I30" s="147">
        <v>8.2500000000000004E-2</v>
      </c>
      <c r="J30" s="146">
        <v>13.3726</v>
      </c>
      <c r="K30" s="215">
        <v>12.923200000000001</v>
      </c>
      <c r="L30" s="146">
        <v>69.295552363249001</v>
      </c>
      <c r="M30" s="60">
        <f t="shared" si="0"/>
        <v>2.5310633992287501E-2</v>
      </c>
      <c r="N30" s="214">
        <f t="shared" si="2"/>
        <v>6.5281450097159244E-2</v>
      </c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2"/>
      <c r="AP30" s="2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 t="s">
        <v>131</v>
      </c>
    </row>
    <row r="31" spans="1:215" ht="15.75" customHeight="1">
      <c r="A31" s="48">
        <v>39873</v>
      </c>
      <c r="B31" s="49" t="s">
        <v>40</v>
      </c>
      <c r="C31" s="151">
        <v>18537259.147999998</v>
      </c>
      <c r="D31" s="150">
        <f t="shared" ca="1" si="3"/>
        <v>-6.861618893996102E-2</v>
      </c>
      <c r="E31" s="150">
        <f t="shared" si="4"/>
        <v>-9.3498778122175219E-3</v>
      </c>
      <c r="F31" s="150">
        <f t="shared" si="1"/>
        <v>-6.861618893996102E-2</v>
      </c>
      <c r="G31" s="150">
        <v>-6.2056653017641517E-2</v>
      </c>
      <c r="H31" s="228">
        <v>6.7500000000000004E-2</v>
      </c>
      <c r="I31" s="156">
        <v>7.2500000000000009E-2</v>
      </c>
      <c r="J31" s="73">
        <v>14.7393</v>
      </c>
      <c r="K31" s="217">
        <v>14.29425</v>
      </c>
      <c r="L31" s="73">
        <v>70.009950182560999</v>
      </c>
      <c r="M31" s="54">
        <f t="shared" si="0"/>
        <v>1.0309432495279269E-2</v>
      </c>
      <c r="N31" s="216">
        <f t="shared" si="2"/>
        <v>6.0437232222740223E-2</v>
      </c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2"/>
      <c r="AP31" s="212"/>
    </row>
    <row r="32" spans="1:215" ht="15.75" customHeight="1">
      <c r="A32" s="48">
        <v>39965</v>
      </c>
      <c r="B32" s="49" t="s">
        <v>41</v>
      </c>
      <c r="C32" s="151">
        <v>18827563.206999902</v>
      </c>
      <c r="D32" s="150">
        <f t="shared" ca="1" si="3"/>
        <v>-8.6466505371716518E-2</v>
      </c>
      <c r="E32" s="150">
        <f t="shared" si="4"/>
        <v>-4.1871435248005406E-2</v>
      </c>
      <c r="F32" s="150">
        <f t="shared" si="1"/>
        <v>-0.10338549414304476</v>
      </c>
      <c r="G32" s="150">
        <v>-1.6926015332344391E-2</v>
      </c>
      <c r="H32" s="228">
        <v>4.7500000000000001E-2</v>
      </c>
      <c r="I32" s="156">
        <v>5.3749999999999999E-2</v>
      </c>
      <c r="J32" s="73">
        <v>13.3439</v>
      </c>
      <c r="K32" s="217">
        <v>13.416450000000001</v>
      </c>
      <c r="L32" s="73">
        <v>70.179354161469007</v>
      </c>
      <c r="M32" s="54">
        <f t="shared" si="0"/>
        <v>2.4197128903287179E-3</v>
      </c>
      <c r="N32" s="216">
        <f t="shared" si="2"/>
        <v>5.736118265973511E-2</v>
      </c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2"/>
      <c r="AP32" s="212"/>
    </row>
    <row r="33" spans="1:215" ht="15.75" customHeight="1">
      <c r="A33" s="48">
        <v>40057</v>
      </c>
      <c r="B33" s="49" t="s">
        <v>42</v>
      </c>
      <c r="C33" s="151">
        <v>19292209.618000001</v>
      </c>
      <c r="D33" s="150">
        <f t="shared" ca="1" si="3"/>
        <v>-7.7206432256242241E-2</v>
      </c>
      <c r="E33" s="150">
        <f t="shared" si="4"/>
        <v>-5.9251979283189371E-2</v>
      </c>
      <c r="F33" s="150">
        <f t="shared" si="1"/>
        <v>-5.872709256664066E-2</v>
      </c>
      <c r="G33" s="150">
        <v>3.6260621786718517E-2</v>
      </c>
      <c r="H33" s="228">
        <v>4.4999999999999998E-2</v>
      </c>
      <c r="I33" s="156">
        <v>4.4999999999999998E-2</v>
      </c>
      <c r="J33" s="73">
        <v>13.3987</v>
      </c>
      <c r="K33" s="217">
        <v>13.3803</v>
      </c>
      <c r="L33" s="73">
        <v>70.892715870817995</v>
      </c>
      <c r="M33" s="54">
        <f t="shared" si="0"/>
        <v>1.0164837192825793E-2</v>
      </c>
      <c r="N33" s="216">
        <f t="shared" si="2"/>
        <v>4.8942579661045871E-2</v>
      </c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2"/>
      <c r="AP33" s="212"/>
      <c r="HG33" s="11">
        <v>1</v>
      </c>
    </row>
    <row r="34" spans="1:215" s="211" customFormat="1" ht="15.75" customHeight="1">
      <c r="A34" s="56">
        <v>40148</v>
      </c>
      <c r="B34" s="57" t="s">
        <v>43</v>
      </c>
      <c r="C34" s="153">
        <v>19963698.743000001</v>
      </c>
      <c r="D34" s="152">
        <f t="shared" ca="1" si="3"/>
        <v>-6.2952505658265379E-2</v>
      </c>
      <c r="E34" s="152">
        <f t="shared" si="4"/>
        <v>-6.2952505658265379E-2</v>
      </c>
      <c r="F34" s="152">
        <f t="shared" si="1"/>
        <v>-1.9991688797362683E-2</v>
      </c>
      <c r="G34" s="152">
        <v>2.2381320968879237E-2</v>
      </c>
      <c r="H34" s="522">
        <v>4.4999999999999998E-2</v>
      </c>
      <c r="I34" s="147">
        <v>4.4999999999999998E-2</v>
      </c>
      <c r="J34" s="146">
        <v>12.8504</v>
      </c>
      <c r="K34" s="215">
        <v>13.0565</v>
      </c>
      <c r="L34" s="146">
        <v>71.771855174205001</v>
      </c>
      <c r="M34" s="60">
        <f t="shared" si="0"/>
        <v>1.2400982140238437E-2</v>
      </c>
      <c r="N34" s="214">
        <f t="shared" si="2"/>
        <v>3.5735378772582038E-2</v>
      </c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2"/>
      <c r="AP34" s="2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>
        <v>2</v>
      </c>
    </row>
    <row r="35" spans="1:215" ht="15.75" customHeight="1">
      <c r="A35" s="48">
        <v>40238</v>
      </c>
      <c r="B35" s="49" t="s">
        <v>44</v>
      </c>
      <c r="C35" s="151">
        <v>19371870.870999899</v>
      </c>
      <c r="D35" s="150">
        <f t="shared" ca="1" si="3"/>
        <v>4.5023469561299656E-2</v>
      </c>
      <c r="E35" s="150">
        <f t="shared" si="4"/>
        <v>-3.6656056312039942E-2</v>
      </c>
      <c r="F35" s="150">
        <f t="shared" si="1"/>
        <v>4.5023469561299656E-2</v>
      </c>
      <c r="G35" s="150">
        <v>3.6313053743861623E-3</v>
      </c>
      <c r="H35" s="216">
        <v>4.4999999999999998E-2</v>
      </c>
      <c r="I35" s="218">
        <v>4.4999999999999998E-2</v>
      </c>
      <c r="J35" s="73">
        <v>12.613799999999999</v>
      </c>
      <c r="K35" s="217">
        <v>12.7104</v>
      </c>
      <c r="L35" s="73">
        <v>73.489725492434005</v>
      </c>
      <c r="M35" s="54">
        <f t="shared" si="0"/>
        <v>2.3935152770670154E-2</v>
      </c>
      <c r="N35" s="216">
        <f t="shared" si="2"/>
        <v>4.9704010655613917E-2</v>
      </c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2"/>
      <c r="AP35" s="212"/>
      <c r="HG35" s="11">
        <v>3</v>
      </c>
    </row>
    <row r="36" spans="1:215" ht="15.75" customHeight="1">
      <c r="A36" s="48">
        <v>40330</v>
      </c>
      <c r="B36" s="49" t="s">
        <v>45</v>
      </c>
      <c r="C36" s="151">
        <v>20180561.282000002</v>
      </c>
      <c r="D36" s="150">
        <f t="shared" ca="1" si="3"/>
        <v>5.8547308942505039E-2</v>
      </c>
      <c r="E36" s="150">
        <f t="shared" si="4"/>
        <v>7.3716606610800817E-3</v>
      </c>
      <c r="F36" s="150">
        <f t="shared" si="1"/>
        <v>7.1862622906880835E-2</v>
      </c>
      <c r="G36" s="150">
        <v>1.1090442331626926E-2</v>
      </c>
      <c r="H36" s="216">
        <v>4.4999999999999998E-2</v>
      </c>
      <c r="I36" s="218">
        <v>4.4999999999999998E-2</v>
      </c>
      <c r="J36" s="73">
        <v>12.7234</v>
      </c>
      <c r="K36" s="217">
        <v>12.482700000000001</v>
      </c>
      <c r="L36" s="73">
        <v>72.771183233271003</v>
      </c>
      <c r="M36" s="54">
        <f t="shared" ref="M36:M67" si="5">L36/L35-1</f>
        <v>-9.7774519410468441E-3</v>
      </c>
      <c r="N36" s="216">
        <f t="shared" si="2"/>
        <v>3.6931503613423233E-2</v>
      </c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2"/>
      <c r="AP36" s="212"/>
      <c r="HG36" s="11">
        <v>4</v>
      </c>
    </row>
    <row r="37" spans="1:215" ht="15.75" customHeight="1">
      <c r="A37" s="48">
        <v>40422</v>
      </c>
      <c r="B37" s="49" t="s">
        <v>46</v>
      </c>
      <c r="C37" s="151">
        <v>20200797.991999999</v>
      </c>
      <c r="D37" s="150">
        <f t="shared" ca="1" si="3"/>
        <v>5.4648082756532546E-2</v>
      </c>
      <c r="E37" s="150">
        <f t="shared" si="4"/>
        <v>3.490872404857992E-2</v>
      </c>
      <c r="F37" s="150">
        <f t="shared" si="1"/>
        <v>4.7096128022176664E-2</v>
      </c>
      <c r="G37" s="150">
        <v>9.3562712868382469E-3</v>
      </c>
      <c r="H37" s="228">
        <v>4.4999999999999998E-2</v>
      </c>
      <c r="I37" s="156">
        <v>4.4999999999999998E-2</v>
      </c>
      <c r="J37" s="73">
        <v>12.861000000000001</v>
      </c>
      <c r="K37" s="217">
        <v>12.84755</v>
      </c>
      <c r="L37" s="73">
        <v>73.515110186520985</v>
      </c>
      <c r="M37" s="54">
        <f t="shared" si="5"/>
        <v>1.0222823378662094E-2</v>
      </c>
      <c r="N37" s="216">
        <f t="shared" si="2"/>
        <v>3.6991026278095474E-2</v>
      </c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2"/>
      <c r="AP37" s="212"/>
      <c r="HG37" s="11">
        <v>5</v>
      </c>
    </row>
    <row r="38" spans="1:215" s="211" customFormat="1" ht="15.75" customHeight="1">
      <c r="A38" s="56">
        <v>40513</v>
      </c>
      <c r="B38" s="57" t="s">
        <v>47</v>
      </c>
      <c r="C38" s="153">
        <v>20676573.452</v>
      </c>
      <c r="D38" s="152">
        <f t="shared" ca="1" si="3"/>
        <v>4.9713345793041208E-2</v>
      </c>
      <c r="E38" s="152">
        <f t="shared" si="4"/>
        <v>4.9713345793041208E-2</v>
      </c>
      <c r="F38" s="152">
        <f t="shared" si="1"/>
        <v>3.5708548710191135E-2</v>
      </c>
      <c r="G38" s="152">
        <v>8.6181551841972848E-3</v>
      </c>
      <c r="H38" s="522">
        <v>4.4999999999999998E-2</v>
      </c>
      <c r="I38" s="147">
        <v>4.4999999999999998E-2</v>
      </c>
      <c r="J38" s="146">
        <v>12.4011</v>
      </c>
      <c r="K38" s="215">
        <v>12.427299999999999</v>
      </c>
      <c r="L38" s="146">
        <v>74.930954450610002</v>
      </c>
      <c r="M38" s="60">
        <f t="shared" si="5"/>
        <v>1.925922793962731E-2</v>
      </c>
      <c r="N38" s="214">
        <f t="shared" si="2"/>
        <v>4.4015850903355025E-2</v>
      </c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2"/>
      <c r="AP38" s="2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>
        <v>6</v>
      </c>
    </row>
    <row r="39" spans="1:215" ht="15.75" customHeight="1">
      <c r="A39" s="48">
        <v>40603</v>
      </c>
      <c r="B39" s="49" t="s">
        <v>48</v>
      </c>
      <c r="C39" s="151">
        <v>20091352.133000001</v>
      </c>
      <c r="D39" s="150">
        <f t="shared" ca="1" si="3"/>
        <v>3.7140515069052027E-2</v>
      </c>
      <c r="E39" s="150">
        <f t="shared" si="4"/>
        <v>4.7691254130202365E-2</v>
      </c>
      <c r="F39" s="150">
        <f t="shared" ref="F39:F70" si="6">C39/C35-1</f>
        <v>3.7140515069052027E-2</v>
      </c>
      <c r="G39" s="150">
        <v>6.5429239884615686E-3</v>
      </c>
      <c r="H39" s="216">
        <v>4.4999999999999998E-2</v>
      </c>
      <c r="I39" s="218">
        <v>4.4999999999999998E-2</v>
      </c>
      <c r="J39" s="73">
        <v>12.017300000000001</v>
      </c>
      <c r="K39" s="217">
        <v>12.0825</v>
      </c>
      <c r="L39" s="73">
        <v>75.723450928540998</v>
      </c>
      <c r="M39" s="54">
        <f t="shared" si="5"/>
        <v>1.0576356376901019E-2</v>
      </c>
      <c r="N39" s="216">
        <f t="shared" ref="N39:N70" si="7">L39/L35-1</f>
        <v>3.0395071163205944E-2</v>
      </c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2"/>
      <c r="AP39" s="212"/>
      <c r="HG39" s="11">
        <v>7</v>
      </c>
    </row>
    <row r="40" spans="1:215" ht="15.75" customHeight="1">
      <c r="A40" s="48">
        <v>40695</v>
      </c>
      <c r="B40" s="49" t="s">
        <v>49</v>
      </c>
      <c r="C40" s="151">
        <v>20682934.142000001</v>
      </c>
      <c r="D40" s="150">
        <f t="shared" ca="1" si="3"/>
        <v>3.0892009807984344E-2</v>
      </c>
      <c r="E40" s="150">
        <f t="shared" si="4"/>
        <v>3.6078886910389629E-2</v>
      </c>
      <c r="F40" s="150">
        <f t="shared" si="6"/>
        <v>2.4893899281586807E-2</v>
      </c>
      <c r="G40" s="150">
        <v>3.2041626128440637E-3</v>
      </c>
      <c r="H40" s="216">
        <v>4.4999999999999998E-2</v>
      </c>
      <c r="I40" s="218">
        <v>4.4999999999999998E-2</v>
      </c>
      <c r="J40" s="73">
        <v>11.792</v>
      </c>
      <c r="K40" s="217">
        <v>11.7752</v>
      </c>
      <c r="L40" s="73">
        <v>75.155508143518006</v>
      </c>
      <c r="M40" s="54">
        <f t="shared" si="5"/>
        <v>-7.50022322092736E-3</v>
      </c>
      <c r="N40" s="216">
        <f t="shared" si="7"/>
        <v>3.2764685199688781E-2</v>
      </c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2"/>
      <c r="AP40" s="212"/>
      <c r="HG40" s="11">
        <v>8</v>
      </c>
    </row>
    <row r="41" spans="1:215" ht="15.75" customHeight="1">
      <c r="A41" s="48">
        <v>40787</v>
      </c>
      <c r="B41" s="49" t="s">
        <v>50</v>
      </c>
      <c r="C41" s="151">
        <v>20950181.653000001</v>
      </c>
      <c r="D41" s="150">
        <f t="shared" ca="1" si="3"/>
        <v>3.2989643877269881E-2</v>
      </c>
      <c r="E41" s="150">
        <f t="shared" si="4"/>
        <v>3.3670545634932658E-2</v>
      </c>
      <c r="F41" s="150">
        <f t="shared" si="6"/>
        <v>3.7096735549594362E-2</v>
      </c>
      <c r="G41" s="150">
        <v>1.8768279340077632E-2</v>
      </c>
      <c r="H41" s="216">
        <v>4.4999999999999998E-2</v>
      </c>
      <c r="I41" s="218">
        <v>4.4999999999999998E-2</v>
      </c>
      <c r="J41" s="73">
        <v>12.9291</v>
      </c>
      <c r="K41" s="217">
        <v>12.30255</v>
      </c>
      <c r="L41" s="73">
        <v>75.821113047658997</v>
      </c>
      <c r="M41" s="54">
        <f t="shared" si="5"/>
        <v>8.8563688887572933E-3</v>
      </c>
      <c r="N41" s="216">
        <f t="shared" si="7"/>
        <v>3.136773998280451E-2</v>
      </c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2"/>
      <c r="AP41" s="212"/>
      <c r="HG41" s="11">
        <v>9</v>
      </c>
    </row>
    <row r="42" spans="1:215" s="211" customFormat="1" ht="15.75" customHeight="1">
      <c r="A42" s="56">
        <v>40878</v>
      </c>
      <c r="B42" s="57" t="s">
        <v>51</v>
      </c>
      <c r="C42" s="153">
        <v>21475374.3439999</v>
      </c>
      <c r="D42" s="152">
        <f t="shared" ref="D42:D73" ca="1" si="8">AVERAGE(OFFSET($C$1,MATCH(EDATE(A42,0),$A$1:$A$300,0)-1,,IF(MONTH($A42)=3,-1,IF(MONTH($A42)=6,-2,IF(MONTH($A42)=9,-3,-4)))))/AVERAGE(OFFSET($C$1,MATCH(EDATE(A42,-12),$A$1:$A$300,0)-1,,IF(MONTH($A42)=3,-1,IF(MONTH($A42)=6,-2,IF(MONTH($A42)=9,-3,-4)))))-1</f>
        <v>3.4440450568293146E-2</v>
      </c>
      <c r="E42" s="152">
        <f t="shared" ref="E42:E73" si="9">AVERAGE(C39:C42)/AVERAGE(C35:C38)-1</f>
        <v>3.4440450568293146E-2</v>
      </c>
      <c r="F42" s="152">
        <f t="shared" si="6"/>
        <v>3.8633136861593087E-2</v>
      </c>
      <c r="G42" s="152">
        <v>7.4306188537778262E-3</v>
      </c>
      <c r="H42" s="522">
        <v>4.4999999999999998E-2</v>
      </c>
      <c r="I42" s="147">
        <v>4.4999999999999998E-2</v>
      </c>
      <c r="J42" s="146">
        <v>13.7516</v>
      </c>
      <c r="K42" s="215">
        <v>13.616199999999999</v>
      </c>
      <c r="L42" s="146">
        <v>77.792385359696993</v>
      </c>
      <c r="M42" s="60">
        <f t="shared" si="5"/>
        <v>2.5998989368553715E-2</v>
      </c>
      <c r="N42" s="214">
        <f t="shared" si="7"/>
        <v>3.818756787587807E-2</v>
      </c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2"/>
      <c r="AP42" s="2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>
        <v>10</v>
      </c>
    </row>
    <row r="43" spans="1:215" ht="15.75" customHeight="1">
      <c r="A43" s="48">
        <v>40969</v>
      </c>
      <c r="B43" s="49" t="s">
        <v>52</v>
      </c>
      <c r="C43" s="151">
        <v>21083780.274</v>
      </c>
      <c r="D43" s="150">
        <f t="shared" ca="1" si="8"/>
        <v>4.9395786526977403E-2</v>
      </c>
      <c r="E43" s="150">
        <f t="shared" si="9"/>
        <v>3.7498612086196426E-2</v>
      </c>
      <c r="F43" s="150">
        <f t="shared" si="6"/>
        <v>4.9395786526977403E-2</v>
      </c>
      <c r="G43" s="150">
        <v>1.18845683936879E-2</v>
      </c>
      <c r="H43" s="216">
        <v>4.4999999999999998E-2</v>
      </c>
      <c r="I43" s="218">
        <v>4.4999999999999998E-2</v>
      </c>
      <c r="J43" s="73">
        <v>12.7561</v>
      </c>
      <c r="K43" s="217">
        <v>13.1304</v>
      </c>
      <c r="L43" s="73">
        <v>78.547388665184002</v>
      </c>
      <c r="M43" s="54">
        <f t="shared" si="5"/>
        <v>9.7053625749616845E-3</v>
      </c>
      <c r="N43" s="216">
        <f t="shared" si="7"/>
        <v>3.7292776570733821E-2</v>
      </c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2"/>
      <c r="AP43" s="212"/>
      <c r="HG43" s="11">
        <v>11</v>
      </c>
    </row>
    <row r="44" spans="1:215" ht="15.75" customHeight="1">
      <c r="A44" s="48">
        <v>41061</v>
      </c>
      <c r="B44" s="49" t="s">
        <v>53</v>
      </c>
      <c r="C44" s="151">
        <v>21522112.938999899</v>
      </c>
      <c r="D44" s="150">
        <f t="shared" ca="1" si="8"/>
        <v>4.492063762064924E-2</v>
      </c>
      <c r="E44" s="150">
        <f t="shared" si="9"/>
        <v>4.1392809226619587E-2</v>
      </c>
      <c r="F44" s="150">
        <f t="shared" si="6"/>
        <v>4.0573488811522784E-2</v>
      </c>
      <c r="G44" s="150">
        <v>3.4664377543942582E-3</v>
      </c>
      <c r="H44" s="216">
        <v>4.4999999999999998E-2</v>
      </c>
      <c r="I44" s="218">
        <v>4.4999999999999998E-2</v>
      </c>
      <c r="J44" s="73">
        <v>13.981999999999999</v>
      </c>
      <c r="K44" s="217">
        <v>13.5166</v>
      </c>
      <c r="L44" s="73">
        <v>78.413666686699997</v>
      </c>
      <c r="M44" s="54">
        <f t="shared" si="5"/>
        <v>-1.7024369715714638E-3</v>
      </c>
      <c r="N44" s="216">
        <f t="shared" si="7"/>
        <v>4.3352225587513393E-2</v>
      </c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2"/>
      <c r="AP44" s="212"/>
      <c r="HG44" s="11">
        <v>12</v>
      </c>
    </row>
    <row r="45" spans="1:215" ht="15.75" customHeight="1">
      <c r="A45" s="48">
        <v>41153</v>
      </c>
      <c r="B45" s="49" t="s">
        <v>54</v>
      </c>
      <c r="C45" s="151">
        <v>21479008.344999898</v>
      </c>
      <c r="D45" s="150">
        <f t="shared" ca="1" si="8"/>
        <v>3.8241457710954663E-2</v>
      </c>
      <c r="E45" s="150">
        <f t="shared" si="9"/>
        <v>3.833974023981801E-2</v>
      </c>
      <c r="F45" s="150">
        <f t="shared" si="6"/>
        <v>2.5242105331538811E-2</v>
      </c>
      <c r="G45" s="150">
        <v>2.8130736819160784E-3</v>
      </c>
      <c r="H45" s="216">
        <v>4.4999999999999998E-2</v>
      </c>
      <c r="I45" s="218">
        <v>4.4999999999999998E-2</v>
      </c>
      <c r="J45" s="73">
        <v>12.9871</v>
      </c>
      <c r="K45" s="217">
        <v>13.18825</v>
      </c>
      <c r="L45" s="73">
        <v>79.439118937436007</v>
      </c>
      <c r="M45" s="54">
        <f t="shared" si="5"/>
        <v>1.3077468432042272E-2</v>
      </c>
      <c r="N45" s="216">
        <f t="shared" si="7"/>
        <v>4.7717657316674211E-2</v>
      </c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2"/>
      <c r="AP45" s="212"/>
      <c r="HG45" s="11">
        <v>13</v>
      </c>
    </row>
    <row r="46" spans="1:215" s="211" customFormat="1" ht="15.75" customHeight="1">
      <c r="A46" s="56">
        <v>41244</v>
      </c>
      <c r="B46" s="57" t="s">
        <v>55</v>
      </c>
      <c r="C46" s="153">
        <v>22071206.469999999</v>
      </c>
      <c r="D46" s="152">
        <f t="shared" ca="1" si="8"/>
        <v>3.5532107697213711E-2</v>
      </c>
      <c r="E46" s="152">
        <f t="shared" si="9"/>
        <v>3.5532107697213711E-2</v>
      </c>
      <c r="F46" s="152">
        <f t="shared" si="6"/>
        <v>2.7744900575694453E-2</v>
      </c>
      <c r="G46" s="152">
        <v>7.752702565806846E-3</v>
      </c>
      <c r="H46" s="522">
        <v>4.4999999999999998E-2</v>
      </c>
      <c r="I46" s="147">
        <v>4.4999999999999998E-2</v>
      </c>
      <c r="J46" s="146">
        <v>12.867000000000001</v>
      </c>
      <c r="K46" s="215">
        <v>12.869900000000001</v>
      </c>
      <c r="L46" s="146">
        <v>80.568243283851004</v>
      </c>
      <c r="M46" s="60">
        <f t="shared" si="5"/>
        <v>1.4213706817471916E-2</v>
      </c>
      <c r="N46" s="214">
        <f t="shared" si="7"/>
        <v>3.5682900213420465E-2</v>
      </c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2"/>
      <c r="AP46" s="2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>
        <v>14</v>
      </c>
    </row>
    <row r="47" spans="1:215" ht="15.75" customHeight="1">
      <c r="A47" s="48">
        <v>41334</v>
      </c>
      <c r="B47" s="49" t="s">
        <v>56</v>
      </c>
      <c r="C47" s="151">
        <v>21025801.061000001</v>
      </c>
      <c r="D47" s="150">
        <f t="shared" ca="1" si="8"/>
        <v>-2.7499439022089511E-3</v>
      </c>
      <c r="E47" s="150">
        <f t="shared" si="9"/>
        <v>2.2636975967637474E-2</v>
      </c>
      <c r="F47" s="150">
        <f t="shared" si="6"/>
        <v>-2.7499439022089511E-3</v>
      </c>
      <c r="G47" s="150">
        <v>-1.0726435618958474E-3</v>
      </c>
      <c r="H47" s="216">
        <v>0.04</v>
      </c>
      <c r="I47" s="218">
        <v>4.2499999999999996E-2</v>
      </c>
      <c r="J47" s="73">
        <v>12.5745</v>
      </c>
      <c r="K47" s="217">
        <v>12.648199999999999</v>
      </c>
      <c r="L47" s="73">
        <v>81.887433139010994</v>
      </c>
      <c r="M47" s="54">
        <f t="shared" si="5"/>
        <v>1.6373571042281876E-2</v>
      </c>
      <c r="N47" s="216">
        <f t="shared" si="7"/>
        <v>4.252266727878462E-2</v>
      </c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2"/>
      <c r="AP47" s="212"/>
      <c r="HG47" s="11">
        <v>15</v>
      </c>
    </row>
    <row r="48" spans="1:215" ht="15.75" customHeight="1">
      <c r="A48" s="48">
        <v>41426</v>
      </c>
      <c r="B48" s="49" t="s">
        <v>57</v>
      </c>
      <c r="C48" s="151">
        <v>21893508.352000002</v>
      </c>
      <c r="D48" s="150">
        <f t="shared" ca="1" si="8"/>
        <v>7.3561701531110746E-3</v>
      </c>
      <c r="E48" s="150">
        <f t="shared" si="9"/>
        <v>1.691227223998637E-2</v>
      </c>
      <c r="F48" s="150">
        <f t="shared" si="6"/>
        <v>1.7256456838264489E-2</v>
      </c>
      <c r="G48" s="150">
        <v>-5.1023777592607011E-4</v>
      </c>
      <c r="H48" s="216">
        <v>0.04</v>
      </c>
      <c r="I48" s="218">
        <v>0.04</v>
      </c>
      <c r="J48" s="73">
        <v>12.9361</v>
      </c>
      <c r="K48" s="217">
        <v>12.580500000000001</v>
      </c>
      <c r="L48" s="73">
        <v>81.619237934972006</v>
      </c>
      <c r="M48" s="54">
        <f t="shared" si="5"/>
        <v>-3.2751692629527929E-3</v>
      </c>
      <c r="N48" s="216">
        <f t="shared" si="7"/>
        <v>4.0880262124200817E-2</v>
      </c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3"/>
      <c r="AE48" s="213"/>
      <c r="AF48" s="213"/>
      <c r="AG48" s="213"/>
      <c r="AH48" s="213"/>
      <c r="AI48" s="213"/>
      <c r="AJ48" s="213"/>
      <c r="AK48" s="213"/>
      <c r="AL48" s="213"/>
      <c r="AM48" s="213"/>
      <c r="AN48" s="213"/>
      <c r="AO48" s="212"/>
      <c r="AP48" s="212"/>
      <c r="HG48" s="11">
        <v>16</v>
      </c>
    </row>
    <row r="49" spans="1:215" ht="15.75" customHeight="1">
      <c r="A49" s="48">
        <v>41518</v>
      </c>
      <c r="B49" s="49" t="s">
        <v>58</v>
      </c>
      <c r="C49" s="151">
        <v>21702816.348999899</v>
      </c>
      <c r="D49" s="150">
        <f t="shared" ca="1" si="8"/>
        <v>8.3830074001736143E-3</v>
      </c>
      <c r="E49" s="150">
        <f t="shared" si="9"/>
        <v>1.3242784902867788E-2</v>
      </c>
      <c r="F49" s="150">
        <f t="shared" si="6"/>
        <v>1.0419848086334005E-2</v>
      </c>
      <c r="G49" s="150">
        <v>4.7170996163274914E-3</v>
      </c>
      <c r="H49" s="216">
        <v>3.7499999999999999E-2</v>
      </c>
      <c r="I49" s="218">
        <v>3.875E-2</v>
      </c>
      <c r="J49" s="73">
        <v>13.092499999999999</v>
      </c>
      <c r="K49" s="217">
        <v>12.938800000000001</v>
      </c>
      <c r="L49" s="73">
        <v>82.132339683875003</v>
      </c>
      <c r="M49" s="54">
        <f t="shared" si="5"/>
        <v>6.2865295227554352E-3</v>
      </c>
      <c r="N49" s="216">
        <f t="shared" si="7"/>
        <v>3.3902953386984347E-2</v>
      </c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2"/>
      <c r="AP49" s="212"/>
      <c r="HG49" s="11">
        <v>17</v>
      </c>
    </row>
    <row r="50" spans="1:215" s="211" customFormat="1" ht="15.75" customHeight="1">
      <c r="A50" s="56">
        <v>41609</v>
      </c>
      <c r="B50" s="57" t="s">
        <v>59</v>
      </c>
      <c r="C50" s="153">
        <v>22268119.789000001</v>
      </c>
      <c r="D50" s="152">
        <f t="shared" ca="1" si="8"/>
        <v>8.5210153963957147E-3</v>
      </c>
      <c r="E50" s="152">
        <f t="shared" si="9"/>
        <v>8.5210153963957147E-3</v>
      </c>
      <c r="F50" s="152">
        <f t="shared" si="6"/>
        <v>8.921728826543962E-3</v>
      </c>
      <c r="G50" s="152">
        <v>4.9064248817507483E-3</v>
      </c>
      <c r="H50" s="522">
        <v>3.5000000000000003E-2</v>
      </c>
      <c r="I50" s="147">
        <v>3.5000000000000003E-2</v>
      </c>
      <c r="J50" s="146">
        <v>13.0098</v>
      </c>
      <c r="K50" s="215">
        <v>13.014250000000001</v>
      </c>
      <c r="L50" s="146">
        <v>83.770058296773001</v>
      </c>
      <c r="M50" s="60">
        <f t="shared" si="5"/>
        <v>1.9939997073035176E-2</v>
      </c>
      <c r="N50" s="214">
        <f t="shared" si="7"/>
        <v>3.9740409898744389E-2</v>
      </c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3"/>
      <c r="AE50" s="213"/>
      <c r="AF50" s="213"/>
      <c r="AG50" s="213"/>
      <c r="AH50" s="213"/>
      <c r="AI50" s="213"/>
      <c r="AJ50" s="213"/>
      <c r="AK50" s="213"/>
      <c r="AL50" s="213"/>
      <c r="AM50" s="213"/>
      <c r="AN50" s="213"/>
      <c r="AO50" s="212"/>
      <c r="AP50" s="2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>
        <v>18</v>
      </c>
    </row>
    <row r="51" spans="1:215" ht="15.75" customHeight="1">
      <c r="A51" s="48">
        <v>41699</v>
      </c>
      <c r="B51" s="49" t="s">
        <v>60</v>
      </c>
      <c r="C51" s="151">
        <v>21547782.441</v>
      </c>
      <c r="D51" s="150">
        <f t="shared" ca="1" si="8"/>
        <v>2.4825754723238669E-2</v>
      </c>
      <c r="E51" s="150">
        <f t="shared" si="9"/>
        <v>1.5262795302134036E-2</v>
      </c>
      <c r="F51" s="150">
        <f t="shared" si="6"/>
        <v>2.4825754723238669E-2</v>
      </c>
      <c r="G51" s="150">
        <v>6.7579521890042127E-3</v>
      </c>
      <c r="H51" s="150">
        <v>3.5000000000000003E-2</v>
      </c>
      <c r="I51" s="149">
        <v>3.5000000000000003E-2</v>
      </c>
      <c r="J51" s="148">
        <v>13.215400000000001</v>
      </c>
      <c r="K51" s="229">
        <v>13.20675</v>
      </c>
      <c r="L51" s="73">
        <v>84.965292385360002</v>
      </c>
      <c r="M51" s="150">
        <f t="shared" si="5"/>
        <v>1.4268034580477762E-2</v>
      </c>
      <c r="N51" s="228">
        <f t="shared" si="7"/>
        <v>3.7586466303371369E-2</v>
      </c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2"/>
      <c r="AP51" s="212"/>
      <c r="HG51" s="11">
        <v>19</v>
      </c>
    </row>
    <row r="52" spans="1:215" ht="15.75" customHeight="1">
      <c r="A52" s="48">
        <v>41791</v>
      </c>
      <c r="B52" s="49" t="s">
        <v>61</v>
      </c>
      <c r="C52" s="151">
        <v>22320155.991</v>
      </c>
      <c r="D52" s="150">
        <f t="shared" ca="1" si="8"/>
        <v>2.2102616094579197E-2</v>
      </c>
      <c r="E52" s="150">
        <f t="shared" si="9"/>
        <v>1.5836219225508374E-2</v>
      </c>
      <c r="F52" s="150">
        <f t="shared" si="6"/>
        <v>1.9487403852339824E-2</v>
      </c>
      <c r="G52" s="150">
        <v>1.1870568931398484E-2</v>
      </c>
      <c r="H52" s="150">
        <v>0.03</v>
      </c>
      <c r="I52" s="149">
        <v>3.2500000000000001E-2</v>
      </c>
      <c r="J52" s="148">
        <v>12.9832</v>
      </c>
      <c r="K52" s="229">
        <v>13.025649999999999</v>
      </c>
      <c r="L52" s="73">
        <v>84.682072239918</v>
      </c>
      <c r="M52" s="150">
        <f t="shared" si="5"/>
        <v>-3.3333628060439047E-3</v>
      </c>
      <c r="N52" s="228">
        <f t="shared" si="7"/>
        <v>3.7525887063369012E-2</v>
      </c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2"/>
      <c r="AP52" s="212"/>
      <c r="HG52" s="11">
        <v>20</v>
      </c>
    </row>
    <row r="53" spans="1:215" ht="15.75" customHeight="1">
      <c r="A53" s="48">
        <v>41883</v>
      </c>
      <c r="B53" s="49" t="s">
        <v>62</v>
      </c>
      <c r="C53" s="151">
        <v>22258188.342</v>
      </c>
      <c r="D53" s="150">
        <f t="shared" ca="1" si="8"/>
        <v>2.3273778048392257E-2</v>
      </c>
      <c r="E53" s="150">
        <f t="shared" si="9"/>
        <v>1.9619897946110409E-2</v>
      </c>
      <c r="F53" s="150">
        <f t="shared" si="6"/>
        <v>2.5589858204080107E-2</v>
      </c>
      <c r="G53" s="150">
        <v>2.4264940879783481E-3</v>
      </c>
      <c r="H53" s="150">
        <v>0.03</v>
      </c>
      <c r="I53" s="149">
        <v>0.03</v>
      </c>
      <c r="J53" s="148">
        <v>13.200200000000001</v>
      </c>
      <c r="K53" s="229">
        <v>13.0868</v>
      </c>
      <c r="L53" s="73">
        <v>85.596339924274005</v>
      </c>
      <c r="M53" s="150">
        <f t="shared" si="5"/>
        <v>1.0796472738240803E-2</v>
      </c>
      <c r="N53" s="228">
        <f t="shared" si="7"/>
        <v>4.2175837845747965E-2</v>
      </c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2"/>
      <c r="AP53" s="212"/>
      <c r="HG53" s="11">
        <v>21</v>
      </c>
    </row>
    <row r="54" spans="1:215" s="211" customFormat="1" ht="15.75" customHeight="1">
      <c r="A54" s="56">
        <v>41974</v>
      </c>
      <c r="B54" s="57" t="s">
        <v>63</v>
      </c>
      <c r="C54" s="153">
        <v>22939645.045000002</v>
      </c>
      <c r="D54" s="152">
        <f t="shared" ca="1" si="8"/>
        <v>2.5037635170718664E-2</v>
      </c>
      <c r="E54" s="152">
        <f t="shared" si="9"/>
        <v>2.5037635170718664E-2</v>
      </c>
      <c r="F54" s="152">
        <f t="shared" si="6"/>
        <v>3.0156351877167475E-2</v>
      </c>
      <c r="G54" s="152">
        <v>8.477045435237418E-3</v>
      </c>
      <c r="H54" s="522">
        <v>0.03</v>
      </c>
      <c r="I54" s="147">
        <v>0.03</v>
      </c>
      <c r="J54" s="146">
        <v>14.426600000000001</v>
      </c>
      <c r="K54" s="215">
        <v>13.951700000000001</v>
      </c>
      <c r="L54" s="146">
        <v>87.188983712964003</v>
      </c>
      <c r="M54" s="60">
        <f t="shared" si="5"/>
        <v>1.8606447309534424E-2</v>
      </c>
      <c r="N54" s="214">
        <f t="shared" si="7"/>
        <v>4.0813215195323549E-2</v>
      </c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2"/>
      <c r="AP54" s="2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>
        <v>22</v>
      </c>
    </row>
    <row r="55" spans="1:215" ht="15.75" customHeight="1">
      <c r="A55" s="48">
        <v>42064</v>
      </c>
      <c r="B55" s="49" t="s">
        <v>64</v>
      </c>
      <c r="C55" s="151">
        <v>22169554.363999899</v>
      </c>
      <c r="D55" s="150">
        <f t="shared" ca="1" si="8"/>
        <v>2.885549474533522E-2</v>
      </c>
      <c r="E55" s="150">
        <f t="shared" si="9"/>
        <v>2.6029731662094102E-2</v>
      </c>
      <c r="F55" s="150">
        <f t="shared" si="6"/>
        <v>2.885549474533522E-2</v>
      </c>
      <c r="G55" s="150">
        <v>4.9946380168279791E-3</v>
      </c>
      <c r="H55" s="216">
        <v>0.03</v>
      </c>
      <c r="I55" s="218">
        <v>0.03</v>
      </c>
      <c r="J55" s="73">
        <v>15.2003</v>
      </c>
      <c r="K55" s="217">
        <v>14.938000000000001</v>
      </c>
      <c r="L55" s="73">
        <v>87.630716990203993</v>
      </c>
      <c r="M55" s="54">
        <f t="shared" si="5"/>
        <v>5.0663886471509212E-3</v>
      </c>
      <c r="N55" s="216">
        <f t="shared" si="7"/>
        <v>3.1370745983606563E-2</v>
      </c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2"/>
      <c r="AP55" s="212"/>
      <c r="HG55" s="11">
        <v>23</v>
      </c>
    </row>
    <row r="56" spans="1:215" ht="15.75" customHeight="1">
      <c r="A56" s="48">
        <v>42156</v>
      </c>
      <c r="B56" s="49" t="s">
        <v>65</v>
      </c>
      <c r="C56" s="151">
        <v>22843017.522</v>
      </c>
      <c r="D56" s="150">
        <f t="shared" ca="1" si="8"/>
        <v>2.609271132661517E-2</v>
      </c>
      <c r="E56" s="150">
        <f t="shared" si="9"/>
        <v>2.6998646266922499E-2</v>
      </c>
      <c r="F56" s="150">
        <f t="shared" si="6"/>
        <v>2.3425532115941783E-2</v>
      </c>
      <c r="G56" s="150">
        <v>7.8520371083301566E-3</v>
      </c>
      <c r="H56" s="216">
        <v>0.03</v>
      </c>
      <c r="I56" s="218">
        <v>0.03</v>
      </c>
      <c r="J56" s="73">
        <v>15.456200000000001</v>
      </c>
      <c r="K56" s="217">
        <v>15.339500000000001</v>
      </c>
      <c r="L56" s="73">
        <v>87.113107758880005</v>
      </c>
      <c r="M56" s="54">
        <f t="shared" si="5"/>
        <v>-5.9067099882550433E-3</v>
      </c>
      <c r="N56" s="216">
        <f t="shared" si="7"/>
        <v>2.8707794396841013E-2</v>
      </c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2"/>
      <c r="AP56" s="212"/>
      <c r="HG56" s="11">
        <v>24</v>
      </c>
    </row>
    <row r="57" spans="1:215" ht="15.75" customHeight="1">
      <c r="A57" s="48">
        <v>42248</v>
      </c>
      <c r="B57" s="49" t="s">
        <v>66</v>
      </c>
      <c r="C57" s="151">
        <v>23011745.7999999</v>
      </c>
      <c r="D57" s="150">
        <f t="shared" ca="1" si="8"/>
        <v>2.8705611603221159E-2</v>
      </c>
      <c r="E57" s="150">
        <f t="shared" si="9"/>
        <v>2.9071079486698626E-2</v>
      </c>
      <c r="F57" s="150">
        <f t="shared" si="6"/>
        <v>3.3855291653632769E-2</v>
      </c>
      <c r="G57" s="150">
        <v>1.2641781179233202E-2</v>
      </c>
      <c r="H57" s="216">
        <v>0.03</v>
      </c>
      <c r="I57" s="218">
        <v>0.03</v>
      </c>
      <c r="J57" s="73">
        <v>16.837199999999999</v>
      </c>
      <c r="K57" s="217">
        <v>16.362649999999999</v>
      </c>
      <c r="L57" s="73">
        <v>87.752419015566005</v>
      </c>
      <c r="M57" s="54">
        <f t="shared" si="5"/>
        <v>7.3388640714728837E-3</v>
      </c>
      <c r="N57" s="216">
        <f t="shared" si="7"/>
        <v>2.5188916876579759E-2</v>
      </c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2"/>
      <c r="AP57" s="212"/>
      <c r="HG57" s="11">
        <v>25</v>
      </c>
    </row>
    <row r="58" spans="1:215" s="211" customFormat="1" ht="15.75" customHeight="1">
      <c r="A58" s="56">
        <v>42339</v>
      </c>
      <c r="B58" s="57" t="s">
        <v>67</v>
      </c>
      <c r="C58" s="153">
        <v>23448299.342</v>
      </c>
      <c r="D58" s="152">
        <f t="shared" ca="1" si="8"/>
        <v>2.7023234176772437E-2</v>
      </c>
      <c r="E58" s="152">
        <f t="shared" si="9"/>
        <v>2.7023234176772437E-2</v>
      </c>
      <c r="F58" s="152">
        <f t="shared" si="6"/>
        <v>2.217359056786572E-2</v>
      </c>
      <c r="G58" s="152">
        <v>-2.9982245681849928E-3</v>
      </c>
      <c r="H58" s="522">
        <v>3.2500000000000001E-2</v>
      </c>
      <c r="I58" s="147">
        <v>3.125E-2</v>
      </c>
      <c r="J58" s="146">
        <v>17.001899999999999</v>
      </c>
      <c r="K58" s="215">
        <v>16.801949999999998</v>
      </c>
      <c r="L58" s="146">
        <v>89.046817717411002</v>
      </c>
      <c r="M58" s="60">
        <f t="shared" si="5"/>
        <v>1.4750575726184767E-2</v>
      </c>
      <c r="N58" s="214">
        <f t="shared" si="7"/>
        <v>2.130812776259905E-2</v>
      </c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2"/>
      <c r="AP58" s="2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>
        <v>26</v>
      </c>
    </row>
    <row r="59" spans="1:215" ht="15.75" customHeight="1">
      <c r="A59" s="48">
        <v>42430</v>
      </c>
      <c r="B59" s="223" t="s">
        <v>68</v>
      </c>
      <c r="C59" s="151">
        <v>22537031.3349999</v>
      </c>
      <c r="D59" s="150">
        <f t="shared" ca="1" si="8"/>
        <v>1.6575749109180471E-2</v>
      </c>
      <c r="E59" s="150">
        <f t="shared" si="9"/>
        <v>2.4000548651349485E-2</v>
      </c>
      <c r="F59" s="150">
        <f t="shared" si="6"/>
        <v>1.6575749109180471E-2</v>
      </c>
      <c r="G59" s="150">
        <v>-4.992434137122137E-4</v>
      </c>
      <c r="H59" s="216">
        <v>3.7499999999999999E-2</v>
      </c>
      <c r="I59" s="218">
        <v>3.5000000000000003E-2</v>
      </c>
      <c r="J59" s="73">
        <v>17.738299999999999</v>
      </c>
      <c r="K59" s="217">
        <v>17.858150000000002</v>
      </c>
      <c r="L59" s="73">
        <v>89.910000600998004</v>
      </c>
      <c r="M59" s="54">
        <f t="shared" si="5"/>
        <v>9.6935848547254899E-3</v>
      </c>
      <c r="N59" s="216">
        <f t="shared" si="7"/>
        <v>2.6010098845234975E-2</v>
      </c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2"/>
      <c r="AP59" s="212"/>
      <c r="HG59" s="11">
        <v>27</v>
      </c>
    </row>
    <row r="60" spans="1:215" ht="15.75" customHeight="1">
      <c r="A60" s="48">
        <v>42522</v>
      </c>
      <c r="B60" s="49" t="s">
        <v>69</v>
      </c>
      <c r="C60" s="151">
        <v>23359955.77</v>
      </c>
      <c r="D60" s="150">
        <f t="shared" ca="1" si="8"/>
        <v>1.9648182317595353E-2</v>
      </c>
      <c r="E60" s="150">
        <f t="shared" si="9"/>
        <v>2.3795780181938619E-2</v>
      </c>
      <c r="F60" s="150">
        <f t="shared" si="6"/>
        <v>2.2630033335225397E-2</v>
      </c>
      <c r="G60" s="150">
        <v>5.1122795689475531E-3</v>
      </c>
      <c r="H60" s="216">
        <v>4.2500000000000003E-2</v>
      </c>
      <c r="I60" s="218">
        <v>0.04</v>
      </c>
      <c r="J60" s="73">
        <v>18.647099999999998</v>
      </c>
      <c r="K60" s="217">
        <v>18.069749999999999</v>
      </c>
      <c r="L60" s="73">
        <v>89.324027886291006</v>
      </c>
      <c r="M60" s="54">
        <f t="shared" si="5"/>
        <v>-6.5173252228906131E-3</v>
      </c>
      <c r="N60" s="216">
        <f t="shared" si="7"/>
        <v>2.5379878921672594E-2</v>
      </c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2"/>
      <c r="AP60" s="212"/>
      <c r="HG60" s="11">
        <v>28</v>
      </c>
    </row>
    <row r="61" spans="1:215" ht="15.75" customHeight="1">
      <c r="A61" s="48">
        <v>42614</v>
      </c>
      <c r="B61" s="49" t="s">
        <v>70</v>
      </c>
      <c r="C61" s="151">
        <v>23214541.357999898</v>
      </c>
      <c r="D61" s="150">
        <f t="shared" ca="1" si="8"/>
        <v>1.5982678165454622E-2</v>
      </c>
      <c r="E61" s="150">
        <f t="shared" si="9"/>
        <v>1.7543926474699933E-2</v>
      </c>
      <c r="F61" s="150">
        <f t="shared" si="6"/>
        <v>8.8126976441742499E-3</v>
      </c>
      <c r="G61" s="150">
        <v>7.5644411045245885E-3</v>
      </c>
      <c r="H61" s="216">
        <v>4.7500000000000001E-2</v>
      </c>
      <c r="I61" s="218">
        <v>4.4999999999999998E-2</v>
      </c>
      <c r="J61" s="73">
        <v>19.1386</v>
      </c>
      <c r="K61" s="217">
        <v>18.85425</v>
      </c>
      <c r="L61" s="73">
        <v>90.357743854798997</v>
      </c>
      <c r="M61" s="54">
        <f t="shared" si="5"/>
        <v>1.1572652879289214E-2</v>
      </c>
      <c r="N61" s="216">
        <f t="shared" si="7"/>
        <v>2.9689493104125608E-2</v>
      </c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2"/>
      <c r="AP61" s="212"/>
      <c r="HG61" s="11">
        <v>29</v>
      </c>
    </row>
    <row r="62" spans="1:215" s="211" customFormat="1" ht="15.75" customHeight="1">
      <c r="A62" s="56">
        <v>42705</v>
      </c>
      <c r="B62" s="57" t="s">
        <v>71</v>
      </c>
      <c r="C62" s="153">
        <v>23982434.513999902</v>
      </c>
      <c r="D62" s="152">
        <f t="shared" ca="1" si="8"/>
        <v>1.7724932353291978E-2</v>
      </c>
      <c r="E62" s="152">
        <f t="shared" si="9"/>
        <v>1.7724932353291978E-2</v>
      </c>
      <c r="F62" s="152">
        <f t="shared" si="6"/>
        <v>2.2779271289972591E-2</v>
      </c>
      <c r="G62" s="152">
        <v>1.1003189109800582E-2</v>
      </c>
      <c r="H62" s="522">
        <v>5.7500000000000002E-2</v>
      </c>
      <c r="I62" s="147">
        <v>5.2500000000000005E-2</v>
      </c>
      <c r="J62" s="146">
        <v>20.5137</v>
      </c>
      <c r="K62" s="215">
        <v>19.73085</v>
      </c>
      <c r="L62" s="146">
        <v>92.039034797764003</v>
      </c>
      <c r="M62" s="60">
        <f t="shared" si="5"/>
        <v>1.8607048729180065E-2</v>
      </c>
      <c r="N62" s="214">
        <f t="shared" si="7"/>
        <v>3.3602740188299229E-2</v>
      </c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3"/>
      <c r="AE62" s="213"/>
      <c r="AF62" s="213"/>
      <c r="AG62" s="213"/>
      <c r="AH62" s="213"/>
      <c r="AI62" s="213"/>
      <c r="AJ62" s="213"/>
      <c r="AK62" s="213"/>
      <c r="AL62" s="213"/>
      <c r="AM62" s="213"/>
      <c r="AN62" s="213"/>
      <c r="AO62" s="212"/>
      <c r="AP62" s="2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>
        <v>30</v>
      </c>
    </row>
    <row r="63" spans="1:215" ht="15.75" customHeight="1">
      <c r="A63" s="48">
        <v>42795</v>
      </c>
      <c r="B63" s="223" t="s">
        <v>72</v>
      </c>
      <c r="C63" s="151">
        <v>23306068.739</v>
      </c>
      <c r="D63" s="150">
        <f t="shared" ca="1" si="8"/>
        <v>3.4123278819149006E-2</v>
      </c>
      <c r="E63" s="150">
        <f t="shared" si="9"/>
        <v>2.2026397120434416E-2</v>
      </c>
      <c r="F63" s="150">
        <f t="shared" si="6"/>
        <v>3.4123278819149006E-2</v>
      </c>
      <c r="G63" s="150">
        <v>6.2459722652250527E-3</v>
      </c>
      <c r="H63" s="216">
        <v>6.5000000000000002E-2</v>
      </c>
      <c r="I63" s="218">
        <v>6.1249999999999999E-2</v>
      </c>
      <c r="J63" s="73">
        <v>19.406700000000001</v>
      </c>
      <c r="K63" s="217">
        <v>20.389949999999999</v>
      </c>
      <c r="L63" s="73">
        <v>94.722489332292</v>
      </c>
      <c r="M63" s="54">
        <f t="shared" si="5"/>
        <v>2.91556135983424E-2</v>
      </c>
      <c r="N63" s="216">
        <f t="shared" si="7"/>
        <v>5.3525622279225971E-2</v>
      </c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2"/>
      <c r="AP63" s="212"/>
      <c r="HG63" s="11">
        <v>31</v>
      </c>
    </row>
    <row r="64" spans="1:215" ht="15.75" customHeight="1">
      <c r="A64" s="48">
        <v>42887</v>
      </c>
      <c r="B64" s="49" t="s">
        <v>73</v>
      </c>
      <c r="C64" s="151">
        <v>23710325.710999999</v>
      </c>
      <c r="D64" s="150">
        <f t="shared" ca="1" si="8"/>
        <v>2.4389560526907772E-2</v>
      </c>
      <c r="E64" s="150">
        <f t="shared" si="9"/>
        <v>2.0099585595554803E-2</v>
      </c>
      <c r="F64" s="150">
        <f t="shared" si="6"/>
        <v>1.499874162647008E-2</v>
      </c>
      <c r="G64" s="150">
        <v>-2.769350417130001E-4</v>
      </c>
      <c r="H64" s="216">
        <v>7.0000000000000007E-2</v>
      </c>
      <c r="I64" s="218">
        <v>6.7500000000000004E-2</v>
      </c>
      <c r="J64" s="73">
        <v>18.190100000000001</v>
      </c>
      <c r="K64" s="217">
        <v>18.474250000000001</v>
      </c>
      <c r="L64" s="73">
        <v>94.963639641805003</v>
      </c>
      <c r="M64" s="54">
        <f t="shared" si="5"/>
        <v>2.5458611910740281E-3</v>
      </c>
      <c r="N64" s="216">
        <f t="shared" si="7"/>
        <v>6.3136558986045532E-2</v>
      </c>
      <c r="O64" s="213"/>
      <c r="P64" s="213"/>
      <c r="Q64" s="213"/>
      <c r="R64" s="213"/>
      <c r="S64" s="213"/>
      <c r="T64" s="213"/>
      <c r="U64" s="213"/>
      <c r="V64" s="213"/>
      <c r="W64" s="213"/>
      <c r="X64" s="213"/>
      <c r="Y64" s="213"/>
      <c r="Z64" s="213"/>
      <c r="AA64" s="213"/>
      <c r="AB64" s="213"/>
      <c r="AC64" s="213"/>
      <c r="AD64" s="213"/>
      <c r="AE64" s="213"/>
      <c r="AF64" s="213"/>
      <c r="AG64" s="213"/>
      <c r="AH64" s="213"/>
      <c r="AI64" s="213"/>
      <c r="AJ64" s="213"/>
      <c r="AK64" s="213"/>
      <c r="AL64" s="213"/>
      <c r="AM64" s="213"/>
      <c r="AN64" s="213"/>
      <c r="AO64" s="212"/>
      <c r="AP64" s="212"/>
      <c r="HG64" s="11">
        <v>32</v>
      </c>
    </row>
    <row r="65" spans="1:215" ht="15.75" customHeight="1">
      <c r="A65" s="48">
        <v>42979</v>
      </c>
      <c r="B65" s="49" t="s">
        <v>74</v>
      </c>
      <c r="C65" s="151">
        <v>23491266.412999898</v>
      </c>
      <c r="D65" s="150">
        <f t="shared" ca="1" si="8"/>
        <v>2.0201150677018331E-2</v>
      </c>
      <c r="E65" s="150">
        <f t="shared" si="9"/>
        <v>2.0854269263190339E-2</v>
      </c>
      <c r="F65" s="150">
        <f t="shared" si="6"/>
        <v>1.1920332636881525E-2</v>
      </c>
      <c r="G65" s="150">
        <v>-4.8063164951829274E-3</v>
      </c>
      <c r="H65" s="216">
        <v>7.0000000000000007E-2</v>
      </c>
      <c r="I65" s="218">
        <v>7.0000000000000007E-2</v>
      </c>
      <c r="J65" s="73">
        <v>17.799099999999999</v>
      </c>
      <c r="K65" s="217">
        <v>17.825199999999999</v>
      </c>
      <c r="L65" s="73">
        <v>96.093515235290994</v>
      </c>
      <c r="M65" s="54">
        <f t="shared" si="5"/>
        <v>1.1897981140442715E-2</v>
      </c>
      <c r="N65" s="216">
        <f t="shared" si="7"/>
        <v>6.3478470530529574E-2</v>
      </c>
      <c r="O65" s="213"/>
      <c r="P65" s="213"/>
      <c r="Q65" s="213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3"/>
      <c r="AC65" s="213"/>
      <c r="AD65" s="213"/>
      <c r="AE65" s="213"/>
      <c r="AF65" s="213"/>
      <c r="AG65" s="213"/>
      <c r="AH65" s="213"/>
      <c r="AI65" s="213"/>
      <c r="AJ65" s="213"/>
      <c r="AK65" s="213"/>
      <c r="AL65" s="213"/>
      <c r="AM65" s="213"/>
      <c r="AN65" s="213"/>
      <c r="AO65" s="212"/>
      <c r="AP65" s="212"/>
      <c r="HG65" s="11">
        <v>33</v>
      </c>
    </row>
    <row r="66" spans="1:215" s="211" customFormat="1" ht="15.75" customHeight="1">
      <c r="A66" s="56">
        <v>43070</v>
      </c>
      <c r="B66" s="57" t="s">
        <v>75</v>
      </c>
      <c r="C66" s="153">
        <v>24328768.390000001</v>
      </c>
      <c r="D66" s="152">
        <f t="shared" ca="1" si="8"/>
        <v>1.8717285420867702E-2</v>
      </c>
      <c r="E66" s="152">
        <f t="shared" si="9"/>
        <v>1.8717285420867702E-2</v>
      </c>
      <c r="F66" s="152">
        <f t="shared" si="6"/>
        <v>1.4441147573984736E-2</v>
      </c>
      <c r="G66" s="152">
        <v>1.3770356329230626E-2</v>
      </c>
      <c r="H66" s="522">
        <v>7.2499999999999995E-2</v>
      </c>
      <c r="I66" s="147">
        <v>7.1250000000000008E-2</v>
      </c>
      <c r="J66" s="146">
        <v>19.0625</v>
      </c>
      <c r="K66" s="215">
        <v>18.893599999999999</v>
      </c>
      <c r="L66" s="146">
        <v>98.272882985755999</v>
      </c>
      <c r="M66" s="60">
        <f t="shared" si="5"/>
        <v>2.2679654762641333E-2</v>
      </c>
      <c r="N66" s="214">
        <f t="shared" si="7"/>
        <v>6.7730481981797652E-2</v>
      </c>
      <c r="O66" s="213"/>
      <c r="P66" s="213"/>
      <c r="Q66" s="213"/>
      <c r="R66" s="213"/>
      <c r="S66" s="213"/>
      <c r="T66" s="213"/>
      <c r="U66" s="213"/>
      <c r="V66" s="213"/>
      <c r="W66" s="213"/>
      <c r="X66" s="213"/>
      <c r="Y66" s="213"/>
      <c r="Z66" s="213"/>
      <c r="AA66" s="213"/>
      <c r="AB66" s="213"/>
      <c r="AC66" s="213"/>
      <c r="AD66" s="213"/>
      <c r="AE66" s="213"/>
      <c r="AF66" s="213"/>
      <c r="AG66" s="213"/>
      <c r="AH66" s="213"/>
      <c r="AI66" s="213"/>
      <c r="AJ66" s="213"/>
      <c r="AK66" s="213"/>
      <c r="AL66" s="213"/>
      <c r="AM66" s="213"/>
      <c r="AN66" s="213"/>
      <c r="AO66" s="212"/>
      <c r="AP66" s="2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>
        <v>34</v>
      </c>
    </row>
    <row r="67" spans="1:215" ht="15.75" customHeight="1">
      <c r="A67" s="48">
        <v>43160</v>
      </c>
      <c r="B67" s="223" t="s">
        <v>76</v>
      </c>
      <c r="C67" s="151">
        <v>23568391.998999901</v>
      </c>
      <c r="D67" s="150">
        <f t="shared" ca="1" si="8"/>
        <v>1.1255577375043568E-2</v>
      </c>
      <c r="E67" s="150">
        <f t="shared" si="9"/>
        <v>1.3165487220565542E-2</v>
      </c>
      <c r="F67" s="150">
        <f t="shared" si="6"/>
        <v>1.1255577375043568E-2</v>
      </c>
      <c r="G67" s="150">
        <v>1.0877624352941373E-2</v>
      </c>
      <c r="H67" s="216">
        <v>7.4999999999999997E-2</v>
      </c>
      <c r="I67" s="218">
        <v>7.3749999999999996E-2</v>
      </c>
      <c r="J67" s="73">
        <v>18.683900000000001</v>
      </c>
      <c r="K67" s="217">
        <v>18.843200000000003</v>
      </c>
      <c r="L67" s="73">
        <v>99.492156980588007</v>
      </c>
      <c r="M67" s="54">
        <f t="shared" si="5"/>
        <v>1.2407023766757064E-2</v>
      </c>
      <c r="N67" s="216">
        <f t="shared" si="7"/>
        <v>5.0354120567542626E-2</v>
      </c>
      <c r="O67" s="213"/>
      <c r="P67" s="213"/>
      <c r="Q67" s="213"/>
      <c r="R67" s="213"/>
      <c r="S67" s="213"/>
      <c r="T67" s="213"/>
      <c r="U67" s="213"/>
      <c r="V67" s="213"/>
      <c r="W67" s="213"/>
      <c r="X67" s="213"/>
      <c r="Y67" s="213"/>
      <c r="Z67" s="213"/>
      <c r="AA67" s="213"/>
      <c r="AB67" s="213"/>
      <c r="AC67" s="213"/>
      <c r="AD67" s="213"/>
      <c r="AE67" s="213"/>
      <c r="AF67" s="213"/>
      <c r="AG67" s="213"/>
      <c r="AH67" s="213"/>
      <c r="AI67" s="213"/>
      <c r="AJ67" s="213"/>
      <c r="AK67" s="213"/>
      <c r="AL67" s="213"/>
      <c r="AM67" s="213"/>
      <c r="AN67" s="213"/>
      <c r="AO67" s="212"/>
      <c r="AP67" s="212"/>
      <c r="HG67" s="11">
        <v>35</v>
      </c>
    </row>
    <row r="68" spans="1:215" ht="15.75" customHeight="1">
      <c r="A68" s="48">
        <v>43252</v>
      </c>
      <c r="B68" s="49" t="s">
        <v>77</v>
      </c>
      <c r="C68" s="151">
        <v>24395736.063000001</v>
      </c>
      <c r="D68" s="150">
        <f t="shared" ca="1" si="8"/>
        <v>2.0157513630862933E-2</v>
      </c>
      <c r="E68" s="150">
        <f t="shared" si="9"/>
        <v>1.6672713624737101E-2</v>
      </c>
      <c r="F68" s="150">
        <f t="shared" si="6"/>
        <v>2.890767340585354E-2</v>
      </c>
      <c r="G68" s="150">
        <v>-2.8152581266582821E-4</v>
      </c>
      <c r="H68" s="216">
        <v>7.7499999999999999E-2</v>
      </c>
      <c r="I68" s="218">
        <v>7.6249999999999998E-2</v>
      </c>
      <c r="J68" s="73">
        <v>20.310500000000001</v>
      </c>
      <c r="K68" s="217">
        <v>19.32845</v>
      </c>
      <c r="L68" s="73">
        <v>99.376464931786998</v>
      </c>
      <c r="M68" s="54">
        <f t="shared" ref="M68:M99" si="10">L68/L67-1</f>
        <v>-1.16282581775351E-3</v>
      </c>
      <c r="N68" s="216">
        <f t="shared" si="7"/>
        <v>4.6468577938111988E-2</v>
      </c>
      <c r="O68" s="213"/>
      <c r="P68" s="213"/>
      <c r="Q68" s="213"/>
      <c r="R68" s="213"/>
      <c r="S68" s="213"/>
      <c r="T68" s="213"/>
      <c r="U68" s="213"/>
      <c r="V68" s="213"/>
      <c r="W68" s="213"/>
      <c r="X68" s="213"/>
      <c r="Y68" s="213"/>
      <c r="Z68" s="213"/>
      <c r="AA68" s="213"/>
      <c r="AB68" s="213"/>
      <c r="AC68" s="213"/>
      <c r="AD68" s="213"/>
      <c r="AE68" s="213"/>
      <c r="AF68" s="213"/>
      <c r="AG68" s="213"/>
      <c r="AH68" s="213"/>
      <c r="AI68" s="213"/>
      <c r="AJ68" s="213"/>
      <c r="AK68" s="213"/>
      <c r="AL68" s="213"/>
      <c r="AM68" s="213"/>
      <c r="AN68" s="213"/>
      <c r="AO68" s="212"/>
      <c r="AP68" s="212"/>
      <c r="HG68" s="11">
        <v>36</v>
      </c>
    </row>
    <row r="69" spans="1:215" ht="15.75" customHeight="1">
      <c r="A69" s="48">
        <v>43344</v>
      </c>
      <c r="B69" s="49" t="s">
        <v>78</v>
      </c>
      <c r="C69" s="151">
        <v>24137287.710000001</v>
      </c>
      <c r="D69" s="150">
        <f t="shared" ca="1" si="8"/>
        <v>2.2603996352917433E-2</v>
      </c>
      <c r="E69" s="150">
        <f t="shared" si="9"/>
        <v>2.0532192048907216E-2</v>
      </c>
      <c r="F69" s="150">
        <f t="shared" si="6"/>
        <v>2.7500488293921821E-2</v>
      </c>
      <c r="G69" s="150">
        <v>3.0596889900786906E-3</v>
      </c>
      <c r="H69" s="216">
        <v>7.7499999999999999E-2</v>
      </c>
      <c r="I69" s="218">
        <v>7.7499999999999999E-2</v>
      </c>
      <c r="J69" s="73">
        <v>19.053899999999999</v>
      </c>
      <c r="K69" s="217">
        <v>19.0855</v>
      </c>
      <c r="L69" s="73">
        <v>100.917</v>
      </c>
      <c r="M69" s="54">
        <f t="shared" si="10"/>
        <v>1.5502011157978224E-2</v>
      </c>
      <c r="N69" s="216">
        <f t="shared" si="7"/>
        <v>5.0195736443800598E-2</v>
      </c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2"/>
      <c r="AP69" s="212"/>
      <c r="HG69" s="11">
        <v>37</v>
      </c>
    </row>
    <row r="70" spans="1:215" s="211" customFormat="1" ht="15.75" customHeight="1">
      <c r="A70" s="56">
        <v>43435</v>
      </c>
      <c r="B70" s="57" t="s">
        <v>79</v>
      </c>
      <c r="C70" s="153">
        <v>24605265.728999998</v>
      </c>
      <c r="D70" s="152">
        <f t="shared" ca="1" si="8"/>
        <v>1.9720821025543067E-2</v>
      </c>
      <c r="E70" s="152">
        <f t="shared" si="9"/>
        <v>1.9720821025543067E-2</v>
      </c>
      <c r="F70" s="152">
        <f t="shared" si="6"/>
        <v>1.1365036427970043E-2</v>
      </c>
      <c r="G70" s="152">
        <v>-1.8887069834152559E-3</v>
      </c>
      <c r="H70" s="522">
        <v>8.2500000000000004E-2</v>
      </c>
      <c r="I70" s="147">
        <v>0.08</v>
      </c>
      <c r="J70" s="146">
        <v>20.177499999999998</v>
      </c>
      <c r="K70" s="215">
        <v>19.620649999999998</v>
      </c>
      <c r="L70" s="146">
        <v>103.02</v>
      </c>
      <c r="M70" s="60">
        <f t="shared" si="10"/>
        <v>2.0838907220785297E-2</v>
      </c>
      <c r="N70" s="214">
        <f t="shared" si="7"/>
        <v>4.8305461995371113E-2</v>
      </c>
      <c r="O70" s="213"/>
      <c r="P70" s="213"/>
      <c r="Q70" s="213"/>
      <c r="R70" s="213"/>
      <c r="S70" s="213"/>
      <c r="T70" s="213"/>
      <c r="U70" s="213"/>
      <c r="V70" s="213"/>
      <c r="W70" s="213"/>
      <c r="X70" s="213"/>
      <c r="Y70" s="213"/>
      <c r="Z70" s="213"/>
      <c r="AA70" s="213"/>
      <c r="AB70" s="213"/>
      <c r="AC70" s="213"/>
      <c r="AD70" s="213"/>
      <c r="AE70" s="213"/>
      <c r="AF70" s="213"/>
      <c r="AG70" s="213"/>
      <c r="AH70" s="213"/>
      <c r="AI70" s="213"/>
      <c r="AJ70" s="213"/>
      <c r="AK70" s="213"/>
      <c r="AL70" s="213"/>
      <c r="AM70" s="213"/>
      <c r="AN70" s="213"/>
      <c r="AO70" s="212"/>
      <c r="AP70" s="2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>
        <v>38</v>
      </c>
    </row>
    <row r="71" spans="1:215" ht="15.75" customHeight="1">
      <c r="A71" s="48">
        <v>43525</v>
      </c>
      <c r="B71" s="223" t="s">
        <v>80</v>
      </c>
      <c r="C71" s="151">
        <v>23790581.651999999</v>
      </c>
      <c r="D71" s="150">
        <f t="shared" ca="1" si="8"/>
        <v>9.4274421865321312E-3</v>
      </c>
      <c r="E71" s="150">
        <f t="shared" si="9"/>
        <v>1.9244402188661969E-2</v>
      </c>
      <c r="F71" s="150">
        <f t="shared" ref="F71:F102" si="11">C71/C67-1</f>
        <v>9.4274421865321312E-3</v>
      </c>
      <c r="G71" s="150">
        <v>2.3657346382810474E-4</v>
      </c>
      <c r="H71" s="216">
        <v>8.2500000000000004E-2</v>
      </c>
      <c r="I71" s="218">
        <v>8.2500000000000004E-2</v>
      </c>
      <c r="J71" s="73">
        <v>19.233899999999998</v>
      </c>
      <c r="K71" s="217">
        <v>19.224649999999997</v>
      </c>
      <c r="L71" s="73">
        <v>103.476</v>
      </c>
      <c r="M71" s="54">
        <f t="shared" si="10"/>
        <v>4.4263249854397113E-3</v>
      </c>
      <c r="N71" s="216">
        <f t="shared" ref="N71:N102" si="12">L71/L67-1</f>
        <v>4.0041779576547754E-2</v>
      </c>
      <c r="O71" s="213"/>
      <c r="P71" s="213"/>
      <c r="Q71" s="213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2"/>
      <c r="AP71" s="212"/>
      <c r="HG71" s="11">
        <v>39</v>
      </c>
    </row>
    <row r="72" spans="1:215" ht="15.75" customHeight="1">
      <c r="A72" s="48">
        <v>43617</v>
      </c>
      <c r="B72" s="49" t="s">
        <v>81</v>
      </c>
      <c r="C72" s="151">
        <v>24154792.377999902</v>
      </c>
      <c r="D72" s="150">
        <f t="shared" ca="1" si="8"/>
        <v>-3.9100120773094549E-4</v>
      </c>
      <c r="E72" s="150">
        <f t="shared" si="9"/>
        <v>9.4354283314441734E-3</v>
      </c>
      <c r="F72" s="150">
        <f t="shared" si="11"/>
        <v>-9.8764671161337692E-3</v>
      </c>
      <c r="G72" s="150">
        <v>-3.8003732547954305E-3</v>
      </c>
      <c r="H72" s="216">
        <v>8.2500000000000004E-2</v>
      </c>
      <c r="I72" s="218">
        <v>8.2500000000000004E-2</v>
      </c>
      <c r="J72" s="73">
        <v>19.2912</v>
      </c>
      <c r="K72" s="217">
        <v>19.157150000000001</v>
      </c>
      <c r="L72" s="73">
        <v>103.29900000000001</v>
      </c>
      <c r="M72" s="54">
        <f t="shared" si="10"/>
        <v>-1.7105415748578379E-3</v>
      </c>
      <c r="N72" s="216">
        <f t="shared" si="12"/>
        <v>3.9471469134120252E-2</v>
      </c>
      <c r="O72" s="213"/>
      <c r="P72" s="213"/>
      <c r="Q72" s="213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3"/>
      <c r="AF72" s="213"/>
      <c r="AG72" s="213"/>
      <c r="AH72" s="213"/>
      <c r="AI72" s="213"/>
      <c r="AJ72" s="213"/>
      <c r="AK72" s="213"/>
      <c r="AL72" s="213"/>
      <c r="AM72" s="213"/>
      <c r="AN72" s="213"/>
      <c r="AO72" s="212"/>
      <c r="AP72" s="212"/>
      <c r="HG72" s="11">
        <v>40</v>
      </c>
    </row>
    <row r="73" spans="1:215" ht="15.75" customHeight="1">
      <c r="A73" s="48">
        <v>43709</v>
      </c>
      <c r="B73" s="49" t="s">
        <v>82</v>
      </c>
      <c r="C73" s="151">
        <v>24024906.350000001</v>
      </c>
      <c r="D73" s="150">
        <f t="shared" ca="1" si="8"/>
        <v>-1.8187630658275111E-3</v>
      </c>
      <c r="E73" s="150">
        <f t="shared" si="9"/>
        <v>1.5074320168857458E-3</v>
      </c>
      <c r="F73" s="150">
        <f t="shared" si="11"/>
        <v>-4.6559232897339653E-3</v>
      </c>
      <c r="G73" s="150">
        <v>9.6789829488486134E-4</v>
      </c>
      <c r="H73" s="216">
        <v>7.7499999999999999E-2</v>
      </c>
      <c r="I73" s="218">
        <v>0.08</v>
      </c>
      <c r="J73" s="73">
        <v>19.624199999999998</v>
      </c>
      <c r="K73" s="217">
        <v>19.345549999999999</v>
      </c>
      <c r="L73" s="73">
        <v>103.94199999999999</v>
      </c>
      <c r="M73" s="54">
        <f t="shared" si="10"/>
        <v>6.2246488349353424E-3</v>
      </c>
      <c r="N73" s="216">
        <f t="shared" si="12"/>
        <v>2.9975128075547142E-2</v>
      </c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2"/>
      <c r="AP73" s="212"/>
      <c r="HG73" s="11">
        <v>41</v>
      </c>
    </row>
    <row r="74" spans="1:215" s="211" customFormat="1" ht="15.75" customHeight="1">
      <c r="A74" s="56">
        <v>43800</v>
      </c>
      <c r="B74" s="57" t="s">
        <v>83</v>
      </c>
      <c r="C74" s="153">
        <v>24356643.155000001</v>
      </c>
      <c r="D74" s="152">
        <f t="shared" ref="D74:D110" ca="1" si="13">AVERAGE(OFFSET($C$1,MATCH(EDATE(A74,0),$A$1:$A$300,0)-1,,IF(MONTH($A74)=3,-1,IF(MONTH($A74)=6,-2,IF(MONTH($A74)=9,-3,-4)))))/AVERAGE(OFFSET($C$1,MATCH(EDATE(A74,-12),$A$1:$A$300,0)-1,,IF(MONTH($A74)=3,-1,IF(MONTH($A74)=6,-2,IF(MONTH($A74)=9,-3,-4)))))-1</f>
        <v>-3.926905153870508E-3</v>
      </c>
      <c r="E74" s="152">
        <f t="shared" ref="E74:E105" si="14">AVERAGE(C71:C74)/AVERAGE(C67:C70)-1</f>
        <v>-3.926905153870508E-3</v>
      </c>
      <c r="F74" s="152">
        <f t="shared" si="11"/>
        <v>-1.0104445801898732E-2</v>
      </c>
      <c r="G74" s="152">
        <v>-7.2090757545181239E-3</v>
      </c>
      <c r="H74" s="522">
        <v>7.2499999999999995E-2</v>
      </c>
      <c r="I74" s="147">
        <v>7.4999999999999997E-2</v>
      </c>
      <c r="J74" s="146">
        <v>19.177600000000002</v>
      </c>
      <c r="K74" s="215">
        <v>19.273850000000003</v>
      </c>
      <c r="L74" s="146">
        <v>105.934</v>
      </c>
      <c r="M74" s="60">
        <f t="shared" si="10"/>
        <v>1.9164534067075856E-2</v>
      </c>
      <c r="N74" s="214">
        <f t="shared" si="12"/>
        <v>2.8285769753445988E-2</v>
      </c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2"/>
      <c r="AP74" s="2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>
        <v>42</v>
      </c>
    </row>
    <row r="75" spans="1:215" ht="15.75" customHeight="1">
      <c r="A75" s="48">
        <v>43891</v>
      </c>
      <c r="B75" s="223" t="s">
        <v>84</v>
      </c>
      <c r="C75" s="151">
        <v>23449993.642999899</v>
      </c>
      <c r="D75" s="150">
        <f t="shared" ca="1" si="13"/>
        <v>-1.4316085835230807E-2</v>
      </c>
      <c r="E75" s="150">
        <f t="shared" si="14"/>
        <v>-9.7239926224117479E-3</v>
      </c>
      <c r="F75" s="150">
        <f t="shared" si="11"/>
        <v>-1.4316085835230807E-2</v>
      </c>
      <c r="G75" s="150">
        <v>-9.6262872107265585E-3</v>
      </c>
      <c r="H75" s="216">
        <v>6.5000000000000002E-2</v>
      </c>
      <c r="I75" s="218">
        <v>6.8750000000000006E-2</v>
      </c>
      <c r="J75" s="73">
        <v>21.969000000000001</v>
      </c>
      <c r="K75" s="217">
        <v>20.387500000000003</v>
      </c>
      <c r="L75" s="73">
        <v>106.83799999999999</v>
      </c>
      <c r="M75" s="54">
        <f t="shared" si="10"/>
        <v>8.5336152698849421E-3</v>
      </c>
      <c r="N75" s="216">
        <f t="shared" si="12"/>
        <v>3.249062584560658E-2</v>
      </c>
      <c r="O75" s="213"/>
      <c r="P75" s="213"/>
      <c r="Q75" s="213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13"/>
      <c r="AE75" s="213"/>
      <c r="AF75" s="213"/>
      <c r="AG75" s="213"/>
      <c r="AH75" s="213"/>
      <c r="AI75" s="213"/>
      <c r="AJ75" s="213"/>
      <c r="AK75" s="213"/>
      <c r="AL75" s="213"/>
      <c r="AM75" s="213"/>
      <c r="AN75" s="213"/>
      <c r="AO75" s="212"/>
      <c r="AP75" s="212"/>
      <c r="HG75" s="11">
        <v>43</v>
      </c>
    </row>
    <row r="76" spans="1:215" ht="15.75" customHeight="1">
      <c r="A76" s="48">
        <v>43983</v>
      </c>
      <c r="B76" s="223" t="s">
        <v>85</v>
      </c>
      <c r="C76" s="151">
        <v>19252739.684999902</v>
      </c>
      <c r="D76" s="150">
        <f t="shared" ca="1" si="13"/>
        <v>-0.10934612166587176</v>
      </c>
      <c r="E76" s="150">
        <f t="shared" si="14"/>
        <v>-5.7955990811745739E-2</v>
      </c>
      <c r="F76" s="150">
        <f t="shared" si="11"/>
        <v>-0.20294327586374838</v>
      </c>
      <c r="G76" s="150">
        <v>-0.19171023560687017</v>
      </c>
      <c r="H76" s="216">
        <v>0.05</v>
      </c>
      <c r="I76" s="218">
        <v>5.5E-2</v>
      </c>
      <c r="J76" s="73">
        <v>22.215299999999999</v>
      </c>
      <c r="K76" s="217">
        <v>23.236599999999999</v>
      </c>
      <c r="L76" s="73">
        <v>106.74299999999999</v>
      </c>
      <c r="M76" s="54">
        <f t="shared" si="10"/>
        <v>-8.8919672775600311E-4</v>
      </c>
      <c r="N76" s="216">
        <f t="shared" si="12"/>
        <v>3.3340109778410065E-2</v>
      </c>
      <c r="O76" s="213"/>
      <c r="P76" s="213"/>
      <c r="Q76" s="213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13"/>
      <c r="AE76" s="213"/>
      <c r="AF76" s="213"/>
      <c r="AG76" s="213"/>
      <c r="AH76" s="213"/>
      <c r="AI76" s="213"/>
      <c r="AJ76" s="213"/>
      <c r="AK76" s="213"/>
      <c r="AL76" s="213"/>
      <c r="AM76" s="213"/>
      <c r="AN76" s="213"/>
      <c r="AO76" s="212"/>
      <c r="AP76" s="212"/>
      <c r="HG76" s="11">
        <v>44</v>
      </c>
    </row>
    <row r="77" spans="1:215" ht="15.75" customHeight="1">
      <c r="A77" s="48">
        <v>44075</v>
      </c>
      <c r="B77" s="49" t="s">
        <v>86</v>
      </c>
      <c r="C77" s="151">
        <v>22072209.166999899</v>
      </c>
      <c r="D77" s="150">
        <f t="shared" ca="1" si="13"/>
        <v>-9.9976515959214418E-2</v>
      </c>
      <c r="E77" s="150">
        <f t="shared" si="14"/>
        <v>-7.7079144347768747E-2</v>
      </c>
      <c r="F77" s="150">
        <f t="shared" si="11"/>
        <v>-8.127803515871368E-2</v>
      </c>
      <c r="G77" s="150">
        <v>0.15606802106095641</v>
      </c>
      <c r="H77" s="216">
        <v>4.2500000000000003E-2</v>
      </c>
      <c r="I77" s="218">
        <v>4.6249999999999999E-2</v>
      </c>
      <c r="J77" s="73">
        <v>21.645</v>
      </c>
      <c r="K77" s="217">
        <v>22.064299999999999</v>
      </c>
      <c r="L77" s="73">
        <v>108.114</v>
      </c>
      <c r="M77" s="54">
        <f t="shared" si="10"/>
        <v>1.2843933560046095E-2</v>
      </c>
      <c r="N77" s="216">
        <f t="shared" si="12"/>
        <v>4.0137769140482282E-2</v>
      </c>
      <c r="O77" s="213"/>
      <c r="P77" s="213"/>
      <c r="Q77" s="213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13"/>
      <c r="AE77" s="213"/>
      <c r="AF77" s="213"/>
      <c r="AG77" s="213"/>
      <c r="AH77" s="213"/>
      <c r="AI77" s="213"/>
      <c r="AJ77" s="213"/>
      <c r="AK77" s="213"/>
      <c r="AL77" s="213"/>
      <c r="AM77" s="213"/>
      <c r="AN77" s="213"/>
      <c r="AO77" s="212"/>
      <c r="AP77" s="212"/>
      <c r="HG77" s="11">
        <v>45</v>
      </c>
    </row>
    <row r="78" spans="1:215" s="211" customFormat="1" ht="15.75" customHeight="1">
      <c r="A78" s="56">
        <v>44166</v>
      </c>
      <c r="B78" s="57" t="s">
        <v>87</v>
      </c>
      <c r="C78" s="153">
        <v>23504796.546999902</v>
      </c>
      <c r="D78" s="152">
        <f t="shared" ca="1" si="13"/>
        <v>-8.3540345706944463E-2</v>
      </c>
      <c r="E78" s="152">
        <f t="shared" si="14"/>
        <v>-8.3540345706944463E-2</v>
      </c>
      <c r="F78" s="152">
        <f t="shared" si="11"/>
        <v>-3.4973892033444254E-2</v>
      </c>
      <c r="G78" s="152">
        <v>4.3307162453588788E-2</v>
      </c>
      <c r="H78" s="522">
        <v>4.2500000000000003E-2</v>
      </c>
      <c r="I78" s="147">
        <v>4.2500000000000003E-2</v>
      </c>
      <c r="J78" s="146">
        <v>19.982099999999999</v>
      </c>
      <c r="K78" s="215">
        <v>20.668949999999999</v>
      </c>
      <c r="L78" s="146">
        <v>109.271</v>
      </c>
      <c r="M78" s="60">
        <f t="shared" si="10"/>
        <v>1.070166675916151E-2</v>
      </c>
      <c r="N78" s="214">
        <f t="shared" si="12"/>
        <v>3.1500745747352177E-2</v>
      </c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2"/>
      <c r="AP78" s="2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>
        <v>46</v>
      </c>
    </row>
    <row r="79" spans="1:215" ht="15.75" customHeight="1">
      <c r="A79" s="48">
        <v>44256</v>
      </c>
      <c r="B79" s="223" t="s">
        <v>91</v>
      </c>
      <c r="C79" s="151">
        <v>22841359.684999902</v>
      </c>
      <c r="D79" s="150">
        <f t="shared" ca="1" si="13"/>
        <v>-2.5954546822731461E-2</v>
      </c>
      <c r="E79" s="150">
        <f t="shared" si="14"/>
        <v>-8.6629314437656091E-2</v>
      </c>
      <c r="F79" s="150">
        <f t="shared" si="11"/>
        <v>-2.5954546822731461E-2</v>
      </c>
      <c r="G79" s="150">
        <v>7.0129681466157834E-3</v>
      </c>
      <c r="H79" s="216">
        <v>0.04</v>
      </c>
      <c r="I79" s="218">
        <v>4.1250000000000002E-2</v>
      </c>
      <c r="J79" s="73">
        <v>20.7895</v>
      </c>
      <c r="K79" s="217">
        <v>20.339199999999998</v>
      </c>
      <c r="L79" s="73">
        <v>111.824</v>
      </c>
      <c r="M79" s="54">
        <f t="shared" si="10"/>
        <v>2.3363930045483317E-2</v>
      </c>
      <c r="N79" s="216">
        <f t="shared" si="12"/>
        <v>4.6668788258859228E-2</v>
      </c>
      <c r="O79" s="213"/>
      <c r="P79" s="213"/>
      <c r="Q79" s="213"/>
      <c r="R79" s="213"/>
      <c r="S79" s="213"/>
      <c r="T79" s="213"/>
      <c r="U79" s="213"/>
      <c r="V79" s="213"/>
      <c r="W79" s="213"/>
      <c r="X79" s="213"/>
      <c r="Y79" s="213"/>
      <c r="Z79" s="213"/>
      <c r="AA79" s="213"/>
      <c r="AB79" s="213"/>
      <c r="AC79" s="213"/>
      <c r="AD79" s="213"/>
      <c r="AE79" s="213"/>
      <c r="AF79" s="213"/>
      <c r="AG79" s="213"/>
      <c r="AH79" s="213"/>
      <c r="AI79" s="213"/>
      <c r="AJ79" s="213"/>
      <c r="AK79" s="213"/>
      <c r="AL79" s="213"/>
      <c r="AM79" s="213"/>
      <c r="AN79" s="213"/>
      <c r="AO79" s="212"/>
      <c r="AP79" s="212"/>
      <c r="HG79" s="11">
        <v>56</v>
      </c>
    </row>
    <row r="80" spans="1:215" ht="15.75" customHeight="1">
      <c r="A80" s="48">
        <v>44348</v>
      </c>
      <c r="B80" s="223" t="s">
        <v>92</v>
      </c>
      <c r="C80" s="151">
        <v>23623455.056000002</v>
      </c>
      <c r="D80" s="150">
        <f t="shared" ca="1" si="13"/>
        <v>8.8099311678799364E-2</v>
      </c>
      <c r="E80" s="150">
        <f t="shared" si="14"/>
        <v>1.0512654787605102E-2</v>
      </c>
      <c r="F80" s="150">
        <f t="shared" si="11"/>
        <v>0.22701783966909339</v>
      </c>
      <c r="G80" s="150">
        <v>8.9263267291679327E-3</v>
      </c>
      <c r="H80" s="216">
        <v>4.2500000000000003E-2</v>
      </c>
      <c r="I80" s="218">
        <v>4.1250000000000002E-2</v>
      </c>
      <c r="J80" s="73">
        <v>20.0366</v>
      </c>
      <c r="K80" s="217">
        <v>20.045000000000002</v>
      </c>
      <c r="L80" s="73">
        <v>113.018</v>
      </c>
      <c r="M80" s="54">
        <f t="shared" si="10"/>
        <v>1.0677493203605781E-2</v>
      </c>
      <c r="N80" s="216">
        <f t="shared" si="12"/>
        <v>5.8786056228511629E-2</v>
      </c>
      <c r="O80" s="213"/>
      <c r="P80" s="213"/>
      <c r="Q80" s="213"/>
      <c r="R80" s="213"/>
      <c r="S80" s="213"/>
      <c r="T80" s="213"/>
      <c r="U80" s="213"/>
      <c r="V80" s="213"/>
      <c r="W80" s="213"/>
      <c r="X80" s="213"/>
      <c r="Y80" s="213"/>
      <c r="Z80" s="213"/>
      <c r="AA80" s="213"/>
      <c r="AB80" s="213"/>
      <c r="AC80" s="213"/>
      <c r="AD80" s="213"/>
      <c r="AE80" s="213"/>
      <c r="AF80" s="213"/>
      <c r="AG80" s="213"/>
      <c r="AH80" s="213"/>
      <c r="AI80" s="213"/>
      <c r="AJ80" s="213"/>
      <c r="AK80" s="213"/>
      <c r="AL80" s="213"/>
      <c r="AM80" s="213"/>
      <c r="AN80" s="213"/>
      <c r="AO80" s="212"/>
      <c r="AP80" s="212"/>
      <c r="HG80" s="11">
        <v>57</v>
      </c>
    </row>
    <row r="81" spans="1:215" ht="15.75" customHeight="1">
      <c r="A81" s="48">
        <v>44440</v>
      </c>
      <c r="B81" s="49" t="s">
        <v>93</v>
      </c>
      <c r="C81" s="151">
        <v>23204796.816999901</v>
      </c>
      <c r="D81" s="150">
        <f t="shared" ca="1" si="13"/>
        <v>7.5564236330706747E-2</v>
      </c>
      <c r="E81" s="150">
        <f t="shared" si="14"/>
        <v>4.5357910167505455E-2</v>
      </c>
      <c r="F81" s="150">
        <f t="shared" si="11"/>
        <v>5.131283603878356E-2</v>
      </c>
      <c r="G81" s="150">
        <v>-8.4766980177015672E-3</v>
      </c>
      <c r="H81" s="216">
        <v>4.7500000000000001E-2</v>
      </c>
      <c r="I81" s="218">
        <v>4.4999999999999998E-2</v>
      </c>
      <c r="J81" s="73">
        <v>20.0078</v>
      </c>
      <c r="K81" s="217">
        <v>19.989649999999997</v>
      </c>
      <c r="L81" s="73">
        <v>114.601</v>
      </c>
      <c r="M81" s="54">
        <f t="shared" si="10"/>
        <v>1.4006618414765803E-2</v>
      </c>
      <c r="N81" s="216">
        <f t="shared" si="12"/>
        <v>6.0001479919344236E-2</v>
      </c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2"/>
      <c r="AP81" s="212"/>
      <c r="HG81" s="11">
        <v>58</v>
      </c>
    </row>
    <row r="82" spans="1:215" s="211" customFormat="1" ht="15.75" customHeight="1">
      <c r="A82" s="56">
        <v>44531</v>
      </c>
      <c r="B82" s="57" t="s">
        <v>94</v>
      </c>
      <c r="C82" s="153">
        <v>23949712.897999998</v>
      </c>
      <c r="D82" s="152">
        <f t="shared" ca="1" si="13"/>
        <v>6.0484834594491277E-2</v>
      </c>
      <c r="E82" s="152">
        <f t="shared" si="14"/>
        <v>6.0484834594491277E-2</v>
      </c>
      <c r="F82" s="152">
        <f t="shared" si="11"/>
        <v>1.8928747164879578E-2</v>
      </c>
      <c r="G82" s="152">
        <v>1.1907990075259889E-2</v>
      </c>
      <c r="H82" s="522">
        <v>5.5E-2</v>
      </c>
      <c r="I82" s="147">
        <v>5.1250000000000004E-2</v>
      </c>
      <c r="J82" s="146">
        <v>20.987300000000001</v>
      </c>
      <c r="K82" s="215">
        <v>20.729800000000001</v>
      </c>
      <c r="L82" s="146">
        <v>117.30800000000001</v>
      </c>
      <c r="M82" s="60">
        <f t="shared" si="10"/>
        <v>2.3621085330843616E-2</v>
      </c>
      <c r="N82" s="214">
        <f t="shared" si="12"/>
        <v>7.3551079426380284E-2</v>
      </c>
      <c r="O82" s="213"/>
      <c r="P82" s="213"/>
      <c r="Q82" s="213"/>
      <c r="R82" s="213"/>
      <c r="S82" s="213"/>
      <c r="T82" s="213"/>
      <c r="U82" s="213"/>
      <c r="V82" s="213"/>
      <c r="W82" s="213"/>
      <c r="X82" s="213"/>
      <c r="Y82" s="213"/>
      <c r="Z82" s="213"/>
      <c r="AA82" s="213"/>
      <c r="AB82" s="213"/>
      <c r="AC82" s="213"/>
      <c r="AD82" s="213"/>
      <c r="AE82" s="213"/>
      <c r="AF82" s="213"/>
      <c r="AG82" s="213"/>
      <c r="AH82" s="213"/>
      <c r="AI82" s="213"/>
      <c r="AJ82" s="213"/>
      <c r="AK82" s="213"/>
      <c r="AL82" s="213"/>
      <c r="AM82" s="213"/>
      <c r="AN82" s="213"/>
      <c r="AO82" s="212"/>
      <c r="AP82" s="2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>
        <v>59</v>
      </c>
    </row>
    <row r="83" spans="1:215" ht="15.75" customHeight="1">
      <c r="A83" s="48">
        <v>44621</v>
      </c>
      <c r="B83" s="223" t="s">
        <v>204</v>
      </c>
      <c r="C83" s="151">
        <v>23440574.465999901</v>
      </c>
      <c r="D83" s="150">
        <f t="shared" ca="1" si="13"/>
        <v>2.6233761442560288E-2</v>
      </c>
      <c r="E83" s="150">
        <f t="shared" si="14"/>
        <v>7.4681779666481596E-2</v>
      </c>
      <c r="F83" s="150">
        <f t="shared" si="11"/>
        <v>2.6233761442560288E-2</v>
      </c>
      <c r="G83" s="150">
        <v>1.4072564202338045E-2</v>
      </c>
      <c r="H83" s="216">
        <v>6.5000000000000002E-2</v>
      </c>
      <c r="I83" s="218">
        <v>0.06</v>
      </c>
      <c r="J83" s="73">
        <v>20.606100000000001</v>
      </c>
      <c r="K83" s="217">
        <v>20.539750000000002</v>
      </c>
      <c r="L83" s="73">
        <v>120.15900000000001</v>
      </c>
      <c r="M83" s="54">
        <f t="shared" si="10"/>
        <v>2.4303542810379497E-2</v>
      </c>
      <c r="N83" s="216">
        <f t="shared" si="12"/>
        <v>7.453677207039644E-2</v>
      </c>
      <c r="O83" s="213"/>
      <c r="P83" s="213"/>
      <c r="Q83" s="213"/>
      <c r="R83" s="213"/>
      <c r="S83" s="213"/>
      <c r="T83" s="213"/>
      <c r="U83" s="213"/>
      <c r="V83" s="213"/>
      <c r="W83" s="213"/>
      <c r="X83" s="213"/>
      <c r="Y83" s="213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2"/>
      <c r="AP83" s="212"/>
      <c r="HG83" s="11">
        <v>60</v>
      </c>
    </row>
    <row r="84" spans="1:215" ht="15.75" customHeight="1">
      <c r="A84" s="48">
        <v>44713</v>
      </c>
      <c r="B84" s="223" t="s">
        <v>96</v>
      </c>
      <c r="C84" s="151">
        <v>24310024.2519999</v>
      </c>
      <c r="D84" s="150">
        <f t="shared" ca="1" si="13"/>
        <v>2.767220711342544E-2</v>
      </c>
      <c r="E84" s="150">
        <f t="shared" si="14"/>
        <v>3.1108554392401233E-2</v>
      </c>
      <c r="F84" s="150">
        <f t="shared" si="11"/>
        <v>2.9063030550458002E-2</v>
      </c>
      <c r="G84" s="150">
        <v>1.1378657351602817E-2</v>
      </c>
      <c r="H84" s="216">
        <v>7.7499999999999999E-2</v>
      </c>
      <c r="I84" s="218">
        <v>7.1250000000000008E-2</v>
      </c>
      <c r="J84" s="73">
        <v>19.974299999999999</v>
      </c>
      <c r="K84" s="217">
        <v>20.010899999999999</v>
      </c>
      <c r="L84" s="73">
        <v>122.044</v>
      </c>
      <c r="M84" s="54">
        <f t="shared" si="10"/>
        <v>1.5687547333116836E-2</v>
      </c>
      <c r="N84" s="216">
        <f t="shared" si="12"/>
        <v>7.9863384593604536E-2</v>
      </c>
      <c r="O84" s="213"/>
      <c r="P84" s="213"/>
      <c r="Q84" s="213"/>
      <c r="R84" s="213"/>
      <c r="S84" s="213"/>
      <c r="T84" s="213"/>
      <c r="U84" s="213"/>
      <c r="V84" s="213"/>
      <c r="W84" s="213"/>
      <c r="X84" s="213"/>
      <c r="Y84" s="213"/>
      <c r="Z84" s="213"/>
      <c r="AA84" s="213"/>
      <c r="AB84" s="213"/>
      <c r="AC84" s="213"/>
      <c r="AD84" s="213"/>
      <c r="AE84" s="213"/>
      <c r="AF84" s="213"/>
      <c r="AG84" s="213"/>
      <c r="AH84" s="213"/>
      <c r="AI84" s="213"/>
      <c r="AJ84" s="213"/>
      <c r="AK84" s="213"/>
      <c r="AL84" s="213"/>
      <c r="AM84" s="213"/>
      <c r="AN84" s="213"/>
      <c r="AO84" s="212"/>
      <c r="AP84" s="212"/>
      <c r="HG84" s="11">
        <v>61</v>
      </c>
    </row>
    <row r="85" spans="1:215" ht="15.75" customHeight="1">
      <c r="A85" s="48">
        <v>44805</v>
      </c>
      <c r="B85" s="49" t="s">
        <v>97</v>
      </c>
      <c r="C85" s="151">
        <v>24289379.478999902</v>
      </c>
      <c r="D85" s="150">
        <f t="shared" ca="1" si="13"/>
        <v>3.4022963326364675E-2</v>
      </c>
      <c r="E85" s="150">
        <f t="shared" si="14"/>
        <v>3.0215195859655042E-2</v>
      </c>
      <c r="F85" s="150">
        <f t="shared" si="11"/>
        <v>4.673958882524798E-2</v>
      </c>
      <c r="G85" s="150">
        <v>7.9954117857143903E-3</v>
      </c>
      <c r="H85" s="216">
        <v>9.2499999999999999E-2</v>
      </c>
      <c r="I85" s="218">
        <v>8.4999999999999992E-2</v>
      </c>
      <c r="J85" s="73">
        <v>20.073</v>
      </c>
      <c r="K85" s="217">
        <v>20.299199999999999</v>
      </c>
      <c r="L85" s="73">
        <v>124.571</v>
      </c>
      <c r="M85" s="54">
        <f t="shared" si="10"/>
        <v>2.0705647143653083E-2</v>
      </c>
      <c r="N85" s="216">
        <f t="shared" si="12"/>
        <v>8.6997495658851065E-2</v>
      </c>
      <c r="O85" s="213"/>
      <c r="P85" s="213"/>
      <c r="Q85" s="213"/>
      <c r="R85" s="213"/>
      <c r="S85" s="213"/>
      <c r="T85" s="213"/>
      <c r="U85" s="213"/>
      <c r="V85" s="213"/>
      <c r="W85" s="213"/>
      <c r="X85" s="213"/>
      <c r="Y85" s="213"/>
      <c r="Z85" s="213"/>
      <c r="AA85" s="213"/>
      <c r="AB85" s="213"/>
      <c r="AC85" s="213"/>
      <c r="AD85" s="213"/>
      <c r="AE85" s="213"/>
      <c r="AF85" s="213"/>
      <c r="AG85" s="213"/>
      <c r="AH85" s="213"/>
      <c r="AI85" s="213"/>
      <c r="AJ85" s="213"/>
      <c r="AK85" s="213"/>
      <c r="AL85" s="213"/>
      <c r="AM85" s="213"/>
      <c r="AN85" s="213"/>
      <c r="AO85" s="212"/>
      <c r="AP85" s="212"/>
      <c r="HG85" s="11">
        <v>62</v>
      </c>
    </row>
    <row r="86" spans="1:215" s="211" customFormat="1" ht="15.75" customHeight="1">
      <c r="A86" s="56">
        <v>44896</v>
      </c>
      <c r="B86" s="57" t="s">
        <v>203</v>
      </c>
      <c r="C86" s="153">
        <v>25052395.778999899</v>
      </c>
      <c r="D86" s="152">
        <f t="shared" ca="1" si="13"/>
        <v>3.7097570829322635E-2</v>
      </c>
      <c r="E86" s="152">
        <f t="shared" si="14"/>
        <v>3.7097570829322635E-2</v>
      </c>
      <c r="F86" s="152">
        <f t="shared" si="11"/>
        <v>4.6041590798860277E-2</v>
      </c>
      <c r="G86" s="152">
        <v>1.2357115017756826E-2</v>
      </c>
      <c r="H86" s="522">
        <v>0.105</v>
      </c>
      <c r="I86" s="147">
        <v>9.8750000000000004E-2</v>
      </c>
      <c r="J86" s="146">
        <v>19.5825</v>
      </c>
      <c r="K86" s="215">
        <v>19.798549999999999</v>
      </c>
      <c r="L86" s="146">
        <v>126.47799999999999</v>
      </c>
      <c r="M86" s="60">
        <f t="shared" si="10"/>
        <v>1.5308538905523639E-2</v>
      </c>
      <c r="N86" s="214">
        <f t="shared" si="12"/>
        <v>7.8170286766460872E-2</v>
      </c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/>
      <c r="Z86" s="213"/>
      <c r="AA86" s="213"/>
      <c r="AB86" s="213"/>
      <c r="AC86" s="213"/>
      <c r="AD86" s="213"/>
      <c r="AE86" s="213"/>
      <c r="AF86" s="213"/>
      <c r="AG86" s="213"/>
      <c r="AH86" s="213"/>
      <c r="AI86" s="213"/>
      <c r="AJ86" s="213"/>
      <c r="AK86" s="213"/>
      <c r="AL86" s="213"/>
      <c r="AM86" s="213"/>
      <c r="AN86" s="213"/>
      <c r="AO86" s="212"/>
      <c r="AP86" s="2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>
        <v>63</v>
      </c>
    </row>
    <row r="87" spans="1:215" ht="15.75" customHeight="1">
      <c r="A87" s="48">
        <v>44986</v>
      </c>
      <c r="B87" s="223" t="s">
        <v>99</v>
      </c>
      <c r="C87" s="151">
        <v>24330982.535999902</v>
      </c>
      <c r="D87" s="150">
        <f t="shared" ca="1" si="13"/>
        <v>3.7985761453565026E-2</v>
      </c>
      <c r="E87" s="150">
        <f t="shared" si="14"/>
        <v>3.9952251854925347E-2</v>
      </c>
      <c r="F87" s="150">
        <f t="shared" si="11"/>
        <v>3.7985761453565026E-2</v>
      </c>
      <c r="G87" s="150">
        <v>5.5368032647007404E-3</v>
      </c>
      <c r="H87" s="216">
        <v>0.1125</v>
      </c>
      <c r="I87" s="218">
        <v>0.10875</v>
      </c>
      <c r="J87" s="73">
        <v>18.402999999999999</v>
      </c>
      <c r="K87" s="217">
        <v>18.723300000000002</v>
      </c>
      <c r="L87" s="73">
        <v>128.38900000000001</v>
      </c>
      <c r="M87" s="54">
        <f t="shared" si="10"/>
        <v>1.510934708012468E-2</v>
      </c>
      <c r="N87" s="216">
        <f t="shared" si="12"/>
        <v>6.8492580663953584E-2</v>
      </c>
      <c r="O87" s="213"/>
      <c r="P87" s="213"/>
      <c r="Q87" s="213"/>
      <c r="R87" s="213"/>
      <c r="S87" s="213"/>
      <c r="T87" s="213"/>
      <c r="U87" s="213"/>
      <c r="V87" s="213"/>
      <c r="W87" s="213"/>
      <c r="X87" s="213"/>
      <c r="Y87" s="213"/>
      <c r="Z87" s="213"/>
      <c r="AA87" s="213"/>
      <c r="AB87" s="213"/>
      <c r="AC87" s="213"/>
      <c r="AD87" s="213"/>
      <c r="AE87" s="213"/>
      <c r="AF87" s="213"/>
      <c r="AG87" s="213"/>
      <c r="AH87" s="213"/>
      <c r="AI87" s="213"/>
      <c r="AJ87" s="213"/>
      <c r="AK87" s="213"/>
      <c r="AL87" s="213"/>
      <c r="AM87" s="213"/>
      <c r="AN87" s="213"/>
      <c r="AO87" s="212"/>
      <c r="AP87" s="212"/>
    </row>
    <row r="88" spans="1:215" ht="15.75" customHeight="1">
      <c r="A88" s="48">
        <v>45078</v>
      </c>
      <c r="B88" s="223" t="s">
        <v>100</v>
      </c>
      <c r="C88" s="151">
        <v>25108268.249999899</v>
      </c>
      <c r="D88" s="150">
        <f t="shared" ca="1" si="13"/>
        <v>3.5363997799748192E-2</v>
      </c>
      <c r="E88" s="150">
        <f t="shared" si="14"/>
        <v>4.0839926058734655E-2</v>
      </c>
      <c r="F88" s="150">
        <f t="shared" si="11"/>
        <v>3.2836001713751006E-2</v>
      </c>
      <c r="G88" s="150">
        <v>7.2652757413040892E-3</v>
      </c>
      <c r="H88" s="216">
        <v>0.1125</v>
      </c>
      <c r="I88" s="218">
        <v>0.1125</v>
      </c>
      <c r="J88" s="73">
        <v>17.292999999999999</v>
      </c>
      <c r="K88" s="217">
        <v>17.691049999999997</v>
      </c>
      <c r="L88" s="73">
        <v>128.214</v>
      </c>
      <c r="M88" s="54">
        <f t="shared" si="10"/>
        <v>-1.3630451206879668E-3</v>
      </c>
      <c r="N88" s="216">
        <f t="shared" si="12"/>
        <v>5.0555537347186208E-2</v>
      </c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2"/>
      <c r="AP88" s="212"/>
    </row>
    <row r="89" spans="1:215" s="12" customFormat="1" ht="15.75" customHeight="1">
      <c r="A89" s="222">
        <v>45170</v>
      </c>
      <c r="B89" s="221" t="s">
        <v>101</v>
      </c>
      <c r="C89" s="220">
        <v>25094793.140999898</v>
      </c>
      <c r="D89" s="219">
        <f t="shared" ca="1" si="13"/>
        <v>3.4620578634543042E-2</v>
      </c>
      <c r="E89" s="219">
        <f t="shared" si="14"/>
        <v>3.7470155075717937E-2</v>
      </c>
      <c r="F89" s="219">
        <f t="shared" si="11"/>
        <v>3.3159087604372139E-2</v>
      </c>
      <c r="G89" s="219">
        <v>6.6828149762563349E-3</v>
      </c>
      <c r="H89" s="224">
        <v>0.1125</v>
      </c>
      <c r="I89" s="227">
        <v>0.1125</v>
      </c>
      <c r="J89" s="220">
        <v>17.242599999999999</v>
      </c>
      <c r="K89" s="226">
        <v>17.09365</v>
      </c>
      <c r="L89" s="220">
        <v>130.12</v>
      </c>
      <c r="M89" s="225">
        <f t="shared" si="10"/>
        <v>1.4865771288626872E-2</v>
      </c>
      <c r="N89" s="224">
        <f t="shared" si="12"/>
        <v>4.4544878021369305E-2</v>
      </c>
      <c r="O89" s="212"/>
      <c r="P89" s="212"/>
      <c r="Q89" s="212"/>
      <c r="R89" s="212"/>
      <c r="S89" s="212"/>
      <c r="T89" s="212"/>
      <c r="U89" s="212"/>
      <c r="V89" s="212"/>
      <c r="W89" s="212"/>
      <c r="X89" s="212"/>
      <c r="Y89" s="212"/>
      <c r="Z89" s="212"/>
      <c r="AA89" s="212"/>
      <c r="AB89" s="212"/>
      <c r="AC89" s="212"/>
      <c r="AD89" s="212"/>
      <c r="AE89" s="212"/>
      <c r="AF89" s="212"/>
      <c r="AG89" s="212"/>
      <c r="AH89" s="212"/>
      <c r="AI89" s="212"/>
      <c r="AJ89" s="212"/>
      <c r="AK89" s="212"/>
      <c r="AL89" s="212"/>
      <c r="AM89" s="212"/>
      <c r="AN89" s="212"/>
      <c r="AO89" s="212"/>
      <c r="AP89" s="212"/>
    </row>
    <row r="90" spans="1:215" s="211" customFormat="1" ht="15.75" customHeight="1">
      <c r="A90" s="56">
        <v>45261</v>
      </c>
      <c r="B90" s="57" t="s">
        <v>102</v>
      </c>
      <c r="C90" s="153">
        <v>25590082.607000001</v>
      </c>
      <c r="D90" s="152">
        <f t="shared" ca="1" si="13"/>
        <v>3.1225444737292607E-2</v>
      </c>
      <c r="E90" s="152">
        <f t="shared" si="14"/>
        <v>3.1225444737292607E-2</v>
      </c>
      <c r="F90" s="152">
        <f t="shared" si="11"/>
        <v>2.1462491361836866E-2</v>
      </c>
      <c r="G90" s="152">
        <v>1.6718100466703856E-3</v>
      </c>
      <c r="H90" s="522">
        <v>0.1125</v>
      </c>
      <c r="I90" s="147">
        <v>0.1125</v>
      </c>
      <c r="J90" s="146">
        <v>17.225300000000001</v>
      </c>
      <c r="K90" s="215">
        <v>17.629550000000002</v>
      </c>
      <c r="L90" s="146">
        <v>132.37299999999999</v>
      </c>
      <c r="M90" s="60">
        <f t="shared" si="10"/>
        <v>1.731478635106054E-2</v>
      </c>
      <c r="N90" s="214">
        <f t="shared" si="12"/>
        <v>4.6608896408861566E-2</v>
      </c>
      <c r="O90" s="213"/>
      <c r="P90" s="213"/>
      <c r="Q90" s="213"/>
      <c r="R90" s="213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3"/>
      <c r="AF90" s="213"/>
      <c r="AG90" s="213"/>
      <c r="AH90" s="213"/>
      <c r="AI90" s="213"/>
      <c r="AJ90" s="213"/>
      <c r="AK90" s="213"/>
      <c r="AL90" s="213"/>
      <c r="AM90" s="213"/>
      <c r="AN90" s="213"/>
      <c r="AO90" s="212"/>
      <c r="AP90" s="2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</row>
    <row r="91" spans="1:215" ht="15.75" customHeight="1">
      <c r="A91" s="48">
        <v>45352</v>
      </c>
      <c r="B91" s="223" t="s">
        <v>103</v>
      </c>
      <c r="C91" s="151">
        <v>24761655.524</v>
      </c>
      <c r="D91" s="150">
        <f t="shared" ca="1" si="13"/>
        <v>1.7700599939311168E-2</v>
      </c>
      <c r="E91" s="150">
        <f t="shared" si="14"/>
        <v>2.6249688182896636E-2</v>
      </c>
      <c r="F91" s="150">
        <f t="shared" si="11"/>
        <v>1.7700599939311168E-2</v>
      </c>
      <c r="G91" s="150">
        <v>4.6624037216091985E-3</v>
      </c>
      <c r="H91" s="216">
        <v>0.11</v>
      </c>
      <c r="I91" s="218">
        <v>0.11125</v>
      </c>
      <c r="J91" s="73">
        <v>16.8445</v>
      </c>
      <c r="K91" s="217">
        <v>16.95355</v>
      </c>
      <c r="L91" s="73">
        <v>134.065</v>
      </c>
      <c r="M91" s="54">
        <f t="shared" si="10"/>
        <v>1.2782062807370043E-2</v>
      </c>
      <c r="N91" s="216">
        <f t="shared" si="12"/>
        <v>4.4209394885854625E-2</v>
      </c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2"/>
      <c r="AP91" s="212"/>
    </row>
    <row r="92" spans="1:215" ht="15.75" customHeight="1">
      <c r="A92" s="48">
        <v>45444</v>
      </c>
      <c r="B92" s="223" t="s">
        <v>104</v>
      </c>
      <c r="C92" s="151">
        <v>25655479.046999902</v>
      </c>
      <c r="D92" s="150">
        <f t="shared" ca="1" si="13"/>
        <v>1.9779502509714719E-2</v>
      </c>
      <c r="E92" s="150">
        <f t="shared" si="14"/>
        <v>2.3496255991169557E-2</v>
      </c>
      <c r="F92" s="150">
        <f t="shared" si="11"/>
        <v>2.1794047743615375E-2</v>
      </c>
      <c r="G92" s="150">
        <v>2.5085748705722111E-4</v>
      </c>
      <c r="H92" s="216">
        <v>0.11</v>
      </c>
      <c r="I92" s="218">
        <v>0.11</v>
      </c>
      <c r="J92" s="73">
        <v>18.0839</v>
      </c>
      <c r="K92" s="217">
        <v>17.426500000000001</v>
      </c>
      <c r="L92" s="73">
        <v>134.59399999999999</v>
      </c>
      <c r="M92" s="54">
        <f t="shared" si="10"/>
        <v>3.9458471636892867E-3</v>
      </c>
      <c r="N92" s="216">
        <f t="shared" si="12"/>
        <v>4.9760556569485415E-2</v>
      </c>
      <c r="O92" s="213"/>
      <c r="P92" s="213"/>
      <c r="Q92" s="213"/>
      <c r="R92" s="213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3"/>
      <c r="AF92" s="213"/>
      <c r="AG92" s="213"/>
      <c r="AH92" s="213"/>
      <c r="AI92" s="213"/>
      <c r="AJ92" s="213"/>
      <c r="AK92" s="213"/>
      <c r="AL92" s="213"/>
      <c r="AM92" s="213"/>
      <c r="AN92" s="213"/>
      <c r="AO92" s="212"/>
      <c r="AP92" s="212"/>
    </row>
    <row r="93" spans="1:215" s="211" customFormat="1" ht="15.75" customHeight="1">
      <c r="A93" s="222">
        <v>45536</v>
      </c>
      <c r="B93" s="221" t="s">
        <v>105</v>
      </c>
      <c r="C93" s="220">
        <v>25475446.4449999</v>
      </c>
      <c r="D93" s="219">
        <f t="shared" ca="1" si="13"/>
        <v>1.8227068027204973E-2</v>
      </c>
      <c r="E93" s="219">
        <f t="shared" si="14"/>
        <v>1.9040985124061605E-2</v>
      </c>
      <c r="F93" s="219">
        <f t="shared" si="11"/>
        <v>1.5168616926277467E-2</v>
      </c>
      <c r="G93" s="219">
        <v>7.5947836318415174E-3</v>
      </c>
      <c r="H93" s="216">
        <v>0.105</v>
      </c>
      <c r="I93" s="218">
        <v>0.1075</v>
      </c>
      <c r="J93" s="73">
        <v>19.639500000000002</v>
      </c>
      <c r="K93" s="217">
        <v>18.859050000000003</v>
      </c>
      <c r="L93" s="73">
        <v>136.08000000000001</v>
      </c>
      <c r="M93" s="54">
        <f t="shared" si="10"/>
        <v>1.1040611022779867E-2</v>
      </c>
      <c r="N93" s="216">
        <f t="shared" si="12"/>
        <v>4.5803873347679103E-2</v>
      </c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  <c r="AA93" s="213"/>
      <c r="AB93" s="213"/>
      <c r="AC93" s="213"/>
      <c r="AD93" s="213"/>
      <c r="AE93" s="213"/>
      <c r="AF93" s="213"/>
      <c r="AG93" s="213"/>
      <c r="AH93" s="213"/>
      <c r="AI93" s="213"/>
      <c r="AJ93" s="213"/>
      <c r="AK93" s="213"/>
      <c r="AL93" s="213"/>
      <c r="AM93" s="213"/>
      <c r="AN93" s="213"/>
      <c r="AO93" s="212"/>
      <c r="AP93" s="2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</row>
    <row r="94" spans="1:215" s="211" customFormat="1" ht="15.75" customHeight="1">
      <c r="A94" s="56">
        <v>45627</v>
      </c>
      <c r="B94" s="57" t="s">
        <v>202</v>
      </c>
      <c r="C94" s="153">
        <v>25693292.982999999</v>
      </c>
      <c r="D94" s="152">
        <f t="shared" ca="1" si="13"/>
        <v>1.4599352979161484E-2</v>
      </c>
      <c r="E94" s="152">
        <f t="shared" si="14"/>
        <v>1.4599352979161484E-2</v>
      </c>
      <c r="F94" s="152">
        <f t="shared" si="11"/>
        <v>4.0332177736606134E-3</v>
      </c>
      <c r="G94" s="152">
        <v>-8.6235374112423324E-3</v>
      </c>
      <c r="H94" s="522">
        <v>0.1</v>
      </c>
      <c r="I94" s="147">
        <v>0.10250000000000001</v>
      </c>
      <c r="J94" s="146">
        <v>20.238199999999999</v>
      </c>
      <c r="K94" s="215">
        <v>19.95205</v>
      </c>
      <c r="L94" s="146">
        <v>137.9459033</v>
      </c>
      <c r="M94" s="60">
        <f t="shared" si="10"/>
        <v>1.3711811434450105E-2</v>
      </c>
      <c r="N94" s="214">
        <f t="shared" si="12"/>
        <v>4.2100000000000026E-2</v>
      </c>
      <c r="O94" s="213"/>
      <c r="P94" s="213"/>
      <c r="Q94" s="213"/>
      <c r="R94" s="213"/>
      <c r="S94" s="213"/>
      <c r="T94" s="213"/>
      <c r="U94" s="213"/>
      <c r="V94" s="213"/>
      <c r="W94" s="213"/>
      <c r="X94" s="213"/>
      <c r="Y94" s="213"/>
      <c r="Z94" s="213"/>
      <c r="AA94" s="213"/>
      <c r="AB94" s="213"/>
      <c r="AC94" s="213"/>
      <c r="AD94" s="213"/>
      <c r="AE94" s="213"/>
      <c r="AF94" s="213"/>
      <c r="AG94" s="213"/>
      <c r="AH94" s="213"/>
      <c r="AI94" s="213"/>
      <c r="AJ94" s="213"/>
      <c r="AK94" s="213"/>
      <c r="AL94" s="213"/>
      <c r="AM94" s="213"/>
      <c r="AN94" s="213"/>
      <c r="AO94" s="212"/>
      <c r="AP94" s="2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</row>
    <row r="95" spans="1:215" s="211" customFormat="1" ht="15.75" customHeight="1">
      <c r="A95" s="48">
        <v>45717</v>
      </c>
      <c r="B95" s="223" t="s">
        <v>107</v>
      </c>
      <c r="C95" s="151">
        <v>24913610.280999899</v>
      </c>
      <c r="D95" s="150">
        <f t="shared" ca="1" si="13"/>
        <v>6.1366961854638635E-3</v>
      </c>
      <c r="E95" s="150">
        <f t="shared" si="14"/>
        <v>1.1765020064915754E-2</v>
      </c>
      <c r="F95" s="150">
        <f t="shared" si="11"/>
        <v>6.1366961854638635E-3</v>
      </c>
      <c r="G95" s="150">
        <v>5.5503128028007165E-3</v>
      </c>
      <c r="H95" s="216">
        <v>0.09</v>
      </c>
      <c r="I95" s="218">
        <v>9.5000000000000001E-2</v>
      </c>
      <c r="J95" s="73">
        <v>20.248799999999999</v>
      </c>
      <c r="K95" s="217">
        <v>20.404350000000001</v>
      </c>
      <c r="L95" s="73">
        <v>139.161</v>
      </c>
      <c r="M95" s="54">
        <f t="shared" si="10"/>
        <v>8.8085015280043866E-3</v>
      </c>
      <c r="N95" s="216">
        <f t="shared" si="12"/>
        <v>3.8011412374594489E-2</v>
      </c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2"/>
      <c r="AP95" s="2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</row>
    <row r="96" spans="1:215" s="211" customFormat="1" ht="15.75" customHeight="1">
      <c r="A96" s="48">
        <v>45809</v>
      </c>
      <c r="B96" s="223" t="s">
        <v>108</v>
      </c>
      <c r="C96" s="151">
        <v>25618678.7669999</v>
      </c>
      <c r="D96" s="150">
        <f t="shared" ca="1" si="13"/>
        <v>2.284034544599578E-3</v>
      </c>
      <c r="E96" s="150">
        <f t="shared" si="14"/>
        <v>5.9248886852978355E-3</v>
      </c>
      <c r="F96" s="150">
        <f t="shared" si="11"/>
        <v>-1.4344023720073151E-3</v>
      </c>
      <c r="G96" s="150">
        <v>3.538099999136568E-3</v>
      </c>
      <c r="H96" s="216">
        <v>0.08</v>
      </c>
      <c r="I96" s="218">
        <v>8.4999999999999992E-2</v>
      </c>
      <c r="J96" s="73">
        <v>19.0791</v>
      </c>
      <c r="K96" s="217">
        <v>19.608800000000002</v>
      </c>
      <c r="L96" s="73">
        <v>140.405</v>
      </c>
      <c r="M96" s="54">
        <f t="shared" si="10"/>
        <v>8.9392861505737109E-3</v>
      </c>
      <c r="N96" s="216">
        <f t="shared" si="12"/>
        <v>4.3174287115324672E-2</v>
      </c>
      <c r="O96" s="213"/>
      <c r="P96" s="213"/>
      <c r="Q96" s="213"/>
      <c r="R96" s="213"/>
      <c r="S96" s="213"/>
      <c r="T96" s="213"/>
      <c r="U96" s="213"/>
      <c r="V96" s="213"/>
      <c r="W96" s="213"/>
      <c r="X96" s="213"/>
      <c r="Y96" s="213"/>
      <c r="Z96" s="213"/>
      <c r="AA96" s="213"/>
      <c r="AB96" s="213"/>
      <c r="AC96" s="213"/>
      <c r="AD96" s="213"/>
      <c r="AE96" s="213"/>
      <c r="AF96" s="213"/>
      <c r="AG96" s="213"/>
      <c r="AH96" s="213"/>
      <c r="AI96" s="213"/>
      <c r="AJ96" s="213"/>
      <c r="AK96" s="213"/>
      <c r="AL96" s="213"/>
      <c r="AM96" s="213"/>
      <c r="AN96" s="213"/>
      <c r="AO96" s="212"/>
      <c r="AP96" s="2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</row>
    <row r="97" spans="1:215" s="12" customFormat="1" ht="15.75" customHeight="1">
      <c r="A97" s="222">
        <v>45901</v>
      </c>
      <c r="B97" s="221" t="s">
        <v>109</v>
      </c>
      <c r="C97" s="220">
        <v>25422850.191</v>
      </c>
      <c r="D97" s="219">
        <f t="shared" ca="1" si="13"/>
        <v>8.2429958452467922E-4</v>
      </c>
      <c r="E97" s="219">
        <f t="shared" si="14"/>
        <v>1.6334671665281242E-3</v>
      </c>
      <c r="F97" s="219">
        <f t="shared" si="11"/>
        <v>-2.0645861541014332E-3</v>
      </c>
      <c r="G97" s="219">
        <v>-2.9818010097357739E-3</v>
      </c>
      <c r="H97" s="219">
        <v>7.4999999999999997E-2</v>
      </c>
      <c r="I97" s="463">
        <v>7.7499999999999999E-2</v>
      </c>
      <c r="J97" s="462">
        <v>18.528099999999998</v>
      </c>
      <c r="K97" s="572">
        <v>18.611449999999998</v>
      </c>
      <c r="L97" s="220">
        <v>141.197</v>
      </c>
      <c r="M97" s="219">
        <f t="shared" si="10"/>
        <v>5.6408247569530445E-3</v>
      </c>
      <c r="N97" s="573">
        <f t="shared" si="12"/>
        <v>3.7602880658436089E-2</v>
      </c>
      <c r="O97" s="212"/>
      <c r="P97" s="212"/>
      <c r="Q97" s="212"/>
      <c r="R97" s="212"/>
      <c r="S97" s="212"/>
      <c r="T97" s="212"/>
      <c r="U97" s="212"/>
      <c r="V97" s="212"/>
      <c r="W97" s="212"/>
      <c r="X97" s="212"/>
      <c r="Y97" s="212"/>
      <c r="Z97" s="212"/>
      <c r="AA97" s="212"/>
      <c r="AB97" s="212"/>
      <c r="AC97" s="212"/>
      <c r="AD97" s="212"/>
      <c r="AE97" s="212"/>
      <c r="AF97" s="212"/>
      <c r="AG97" s="212"/>
      <c r="AH97" s="212"/>
      <c r="AI97" s="212"/>
      <c r="AJ97" s="212"/>
      <c r="AK97" s="212"/>
      <c r="AL97" s="212"/>
      <c r="AM97" s="212"/>
      <c r="AN97" s="212"/>
      <c r="AO97" s="212"/>
      <c r="AP97" s="212"/>
    </row>
    <row r="98" spans="1:215" s="12" customFormat="1" ht="15.75" customHeight="1" thickBot="1">
      <c r="A98" s="574">
        <v>45992</v>
      </c>
      <c r="B98" s="575" t="s">
        <v>110</v>
      </c>
      <c r="C98" s="563">
        <v>26135644.695999999</v>
      </c>
      <c r="D98" s="564">
        <f t="shared" ca="1" si="13"/>
        <v>4.9702770289199449E-3</v>
      </c>
      <c r="E98" s="564">
        <f t="shared" si="14"/>
        <v>4.9702770289199449E-3</v>
      </c>
      <c r="F98" s="564">
        <f t="shared" si="11"/>
        <v>1.7216621991298808E-2</v>
      </c>
      <c r="G98" s="564">
        <v>9.6863788598129386E-3</v>
      </c>
      <c r="H98" s="576">
        <v>7.0000000000000007E-2</v>
      </c>
      <c r="I98" s="577">
        <v>7.2500000000000009E-2</v>
      </c>
      <c r="J98" s="578">
        <v>18.107199999999999</v>
      </c>
      <c r="K98" s="579">
        <v>18.259149999999998</v>
      </c>
      <c r="L98" s="563">
        <v>143.042</v>
      </c>
      <c r="M98" s="580">
        <f t="shared" si="10"/>
        <v>1.3066849862249263E-2</v>
      </c>
      <c r="N98" s="580">
        <f t="shared" si="12"/>
        <v>3.6942718689638721E-2</v>
      </c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  <c r="AA98" s="212"/>
      <c r="AB98" s="212"/>
      <c r="AC98" s="212"/>
      <c r="AD98" s="212"/>
      <c r="AE98" s="212"/>
      <c r="AF98" s="212"/>
      <c r="AG98" s="212"/>
      <c r="AH98" s="212"/>
      <c r="AI98" s="212"/>
      <c r="AJ98" s="212"/>
      <c r="AK98" s="212"/>
      <c r="AL98" s="212"/>
      <c r="AM98" s="212"/>
      <c r="AN98" s="212"/>
      <c r="AO98" s="212"/>
      <c r="AP98" s="212"/>
    </row>
    <row r="99" spans="1:215" s="12" customFormat="1" ht="15.75" customHeight="1" thickTop="1">
      <c r="A99" s="222">
        <v>46082</v>
      </c>
      <c r="B99" s="221" t="s">
        <v>112</v>
      </c>
      <c r="C99" s="220">
        <v>24973976.070999999</v>
      </c>
      <c r="D99" s="219">
        <f t="shared" ca="1" si="13"/>
        <v>2.4230045071442774E-3</v>
      </c>
      <c r="E99" s="219">
        <f t="shared" si="14"/>
        <v>4.0626085110531118E-3</v>
      </c>
      <c r="F99" s="219">
        <f t="shared" si="11"/>
        <v>2.4230045071442774E-3</v>
      </c>
      <c r="G99" s="219">
        <v>-6.3227210024450198E-3</v>
      </c>
      <c r="H99" s="219">
        <v>6.7500000000000004E-2</v>
      </c>
      <c r="I99" s="463">
        <v>6.8750000000000006E-2</v>
      </c>
      <c r="J99" s="462">
        <v>17.769200000000001</v>
      </c>
      <c r="K99" s="572">
        <v>17.707050000000002</v>
      </c>
      <c r="L99" s="220">
        <v>145.54400000000001</v>
      </c>
      <c r="M99" s="219">
        <f t="shared" si="10"/>
        <v>1.7491366172173173E-2</v>
      </c>
      <c r="N99" s="573">
        <f t="shared" si="12"/>
        <v>4.5867735931762521E-2</v>
      </c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  <c r="AA99" s="212"/>
      <c r="AB99" s="212"/>
      <c r="AC99" s="212"/>
      <c r="AD99" s="212"/>
      <c r="AE99" s="212"/>
      <c r="AF99" s="212"/>
      <c r="AG99" s="212"/>
      <c r="AH99" s="212"/>
      <c r="AI99" s="212"/>
      <c r="AJ99" s="212"/>
      <c r="AK99" s="212"/>
      <c r="AL99" s="212"/>
      <c r="AM99" s="212"/>
      <c r="AN99" s="212"/>
      <c r="AO99" s="212"/>
      <c r="AP99" s="212"/>
    </row>
    <row r="100" spans="1:215" s="211" customFormat="1" ht="15.75" customHeight="1">
      <c r="A100" s="210">
        <v>46174</v>
      </c>
      <c r="B100" s="209" t="s">
        <v>113</v>
      </c>
      <c r="C100" s="205">
        <v>25909870.483995508</v>
      </c>
      <c r="D100" s="204">
        <f t="shared" ca="1" si="13"/>
        <v>6.9570865206951549E-3</v>
      </c>
      <c r="E100" s="204">
        <f t="shared" si="14"/>
        <v>7.2891393243947888E-3</v>
      </c>
      <c r="F100" s="204">
        <f t="shared" si="11"/>
        <v>1.1366383084934872E-2</v>
      </c>
      <c r="G100" s="204">
        <v>1.1169012659758337E-2</v>
      </c>
      <c r="H100" s="204">
        <v>6.5000000000000002E-2</v>
      </c>
      <c r="I100" s="208">
        <v>6.6250000000000003E-2</v>
      </c>
      <c r="J100" s="207">
        <v>17.350000000000001</v>
      </c>
      <c r="K100" s="206">
        <v>17.4599875</v>
      </c>
      <c r="L100" s="205">
        <v>145.42513109999999</v>
      </c>
      <c r="M100" s="204">
        <f t="shared" ref="M100:M110" si="15">L100/L99-1</f>
        <v>-8.1672140383681757E-4</v>
      </c>
      <c r="N100" s="203">
        <f t="shared" si="12"/>
        <v>3.5754646202058149E-2</v>
      </c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3"/>
      <c r="AG100" s="213"/>
      <c r="AH100" s="213"/>
      <c r="AI100" s="213"/>
      <c r="AJ100" s="213"/>
      <c r="AK100" s="213"/>
      <c r="AL100" s="213"/>
      <c r="AM100" s="213"/>
      <c r="AN100" s="213"/>
      <c r="AO100" s="212"/>
      <c r="AP100" s="2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</row>
    <row r="101" spans="1:215" s="211" customFormat="1" ht="15.75" customHeight="1">
      <c r="A101" s="210">
        <v>46266</v>
      </c>
      <c r="B101" s="209" t="s">
        <v>114</v>
      </c>
      <c r="C101" s="205">
        <v>25930821.435665056</v>
      </c>
      <c r="D101" s="204">
        <f t="shared" ca="1" si="13"/>
        <v>1.1316268527349793E-2</v>
      </c>
      <c r="E101" s="204">
        <f t="shared" si="14"/>
        <v>1.2807678743312678E-2</v>
      </c>
      <c r="F101" s="204">
        <f t="shared" si="11"/>
        <v>1.99808928129106E-2</v>
      </c>
      <c r="G101" s="204">
        <v>5.2404393584413178E-3</v>
      </c>
      <c r="H101" s="204">
        <v>6.5000000000000002E-2</v>
      </c>
      <c r="I101" s="208">
        <v>6.5000000000000002E-2</v>
      </c>
      <c r="J101" s="207">
        <v>17.850000000000005</v>
      </c>
      <c r="K101" s="206">
        <v>17.683333333333337</v>
      </c>
      <c r="L101" s="205">
        <v>146.66468567945549</v>
      </c>
      <c r="M101" s="204">
        <f t="shared" si="15"/>
        <v>8.5236614199999394E-3</v>
      </c>
      <c r="N101" s="203">
        <f t="shared" si="12"/>
        <v>3.872380914223017E-2</v>
      </c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/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2"/>
      <c r="AP101" s="2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</row>
    <row r="102" spans="1:215" s="211" customFormat="1" ht="15.75" customHeight="1" thickBot="1">
      <c r="A102" s="202">
        <v>46357</v>
      </c>
      <c r="B102" s="201" t="s">
        <v>115</v>
      </c>
      <c r="C102" s="196">
        <v>26435610.375917248</v>
      </c>
      <c r="D102" s="200">
        <f t="shared" ca="1" si="13"/>
        <v>1.1357483867654894E-2</v>
      </c>
      <c r="E102" s="200">
        <f t="shared" si="14"/>
        <v>1.1357483867654894E-2</v>
      </c>
      <c r="F102" s="200">
        <f t="shared" si="11"/>
        <v>1.1477263461695308E-2</v>
      </c>
      <c r="G102" s="200">
        <v>1.1514804592145378E-3</v>
      </c>
      <c r="H102" s="523">
        <v>6.5000000000000002E-2</v>
      </c>
      <c r="I102" s="199">
        <v>6.5000000000000002E-2</v>
      </c>
      <c r="J102" s="198">
        <v>18.350000000000001</v>
      </c>
      <c r="K102" s="197">
        <v>18.2583333333335</v>
      </c>
      <c r="L102" s="196">
        <v>148.906722</v>
      </c>
      <c r="M102" s="195">
        <f t="shared" si="15"/>
        <v>1.5286817751374748E-2</v>
      </c>
      <c r="N102" s="195">
        <f t="shared" si="12"/>
        <v>4.0999999999999925E-2</v>
      </c>
      <c r="O102" s="213"/>
      <c r="P102" s="213"/>
      <c r="Q102" s="213"/>
      <c r="R102" s="213"/>
      <c r="S102" s="213"/>
      <c r="T102" s="213"/>
      <c r="U102" s="213"/>
      <c r="V102" s="213"/>
      <c r="W102" s="213"/>
      <c r="X102" s="213"/>
      <c r="Y102" s="213"/>
      <c r="Z102" s="213"/>
      <c r="AA102" s="213"/>
      <c r="AB102" s="213"/>
      <c r="AC102" s="213"/>
      <c r="AD102" s="213"/>
      <c r="AE102" s="213"/>
      <c r="AF102" s="213"/>
      <c r="AG102" s="213"/>
      <c r="AH102" s="213"/>
      <c r="AI102" s="213"/>
      <c r="AJ102" s="213"/>
      <c r="AK102" s="213"/>
      <c r="AL102" s="213"/>
      <c r="AM102" s="213"/>
      <c r="AN102" s="213"/>
      <c r="AO102" s="212"/>
      <c r="AP102" s="2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</row>
    <row r="103" spans="1:215" ht="16" thickTop="1">
      <c r="A103" s="210">
        <v>46447</v>
      </c>
      <c r="B103" s="209" t="s">
        <v>121</v>
      </c>
      <c r="C103" s="205">
        <v>25473455.592420001</v>
      </c>
      <c r="D103" s="204">
        <f t="shared" ca="1" si="13"/>
        <v>2.0000000000000018E-2</v>
      </c>
      <c r="E103" s="204">
        <f t="shared" si="14"/>
        <v>1.5649438770895197E-2</v>
      </c>
      <c r="F103" s="204">
        <f t="shared" ref="F103:F110" si="16">C103/C99-1</f>
        <v>2.0000000000000018E-2</v>
      </c>
      <c r="G103" s="204">
        <v>1.0649866861426327E-2</v>
      </c>
      <c r="H103" s="204">
        <v>6.5000000000000002E-2</v>
      </c>
      <c r="I103" s="208">
        <v>6.5000000000000002E-2</v>
      </c>
      <c r="J103" s="207">
        <v>18.525000000000002</v>
      </c>
      <c r="K103" s="206">
        <v>18.483333333333334</v>
      </c>
      <c r="L103" s="205">
        <v>150.67069181857292</v>
      </c>
      <c r="M103" s="204">
        <f t="shared" si="15"/>
        <v>1.1846139616000118E-2</v>
      </c>
      <c r="N103" s="203">
        <f t="shared" ref="N103:N110" si="17">L103/L99-1</f>
        <v>3.5224343281570647E-2</v>
      </c>
    </row>
    <row r="104" spans="1:215">
      <c r="A104" s="210">
        <v>46539</v>
      </c>
      <c r="B104" s="209" t="s">
        <v>122</v>
      </c>
      <c r="C104" s="205">
        <v>26376248.152707428</v>
      </c>
      <c r="D104" s="204">
        <f t="shared" ca="1" si="13"/>
        <v>1.8981607239303644E-2</v>
      </c>
      <c r="E104" s="204">
        <f t="shared" si="14"/>
        <v>1.7315048540925693E-2</v>
      </c>
      <c r="F104" s="204">
        <f t="shared" si="16"/>
        <v>1.8000000000000016E-2</v>
      </c>
      <c r="G104" s="204">
        <v>-6.8864880865817657E-3</v>
      </c>
      <c r="H104" s="204">
        <v>6.5000000000000002E-2</v>
      </c>
      <c r="I104" s="208">
        <v>6.5000000000000002E-2</v>
      </c>
      <c r="J104" s="207">
        <v>18.650000000000006</v>
      </c>
      <c r="K104" s="206">
        <v>18.608333333333338</v>
      </c>
      <c r="L104" s="205">
        <v>151.049551504974</v>
      </c>
      <c r="M104" s="204">
        <f t="shared" si="15"/>
        <v>2.5144882646273015E-3</v>
      </c>
      <c r="N104" s="203">
        <f t="shared" si="17"/>
        <v>3.867571142917825E-2</v>
      </c>
    </row>
    <row r="105" spans="1:215">
      <c r="A105" s="210">
        <v>46631</v>
      </c>
      <c r="B105" s="209" t="s">
        <v>123</v>
      </c>
      <c r="C105" s="205">
        <v>26306818.346482199</v>
      </c>
      <c r="D105" s="204">
        <f t="shared" ca="1" si="13"/>
        <v>1.746872226424534E-2</v>
      </c>
      <c r="E105" s="204">
        <f t="shared" si="14"/>
        <v>1.594769105620264E-2</v>
      </c>
      <c r="F105" s="204">
        <f t="shared" si="16"/>
        <v>1.4499999999999957E-2</v>
      </c>
      <c r="G105" s="204">
        <v>9.6090227564946673E-3</v>
      </c>
      <c r="H105" s="204">
        <v>6.5000000000000002E-2</v>
      </c>
      <c r="I105" s="208">
        <v>6.5000000000000002E-2</v>
      </c>
      <c r="J105" s="207">
        <v>18.775000000000009</v>
      </c>
      <c r="K105" s="206">
        <v>18.733333333333341</v>
      </c>
      <c r="L105" s="205">
        <v>152.337312481499</v>
      </c>
      <c r="M105" s="204">
        <f t="shared" si="15"/>
        <v>8.5254207225009537E-3</v>
      </c>
      <c r="N105" s="203">
        <f t="shared" si="17"/>
        <v>3.86775233299268E-2</v>
      </c>
    </row>
    <row r="106" spans="1:215" ht="16" thickBot="1">
      <c r="A106" s="202">
        <v>46722</v>
      </c>
      <c r="B106" s="201" t="s">
        <v>124</v>
      </c>
      <c r="C106" s="196">
        <v>26937886.973059673</v>
      </c>
      <c r="D106" s="200">
        <f t="shared" ca="1" si="13"/>
        <v>1.7860781852268914E-2</v>
      </c>
      <c r="E106" s="200">
        <f t="shared" ref="E106:E110" si="18">AVERAGE(C103:C106)/AVERAGE(C99:C102)-1</f>
        <v>1.7860781852268914E-2</v>
      </c>
      <c r="F106" s="200">
        <f t="shared" si="16"/>
        <v>1.8999999999999906E-2</v>
      </c>
      <c r="G106" s="200">
        <v>4.9018093165349441E-3</v>
      </c>
      <c r="H106" s="523">
        <v>6.5000000000000002E-2</v>
      </c>
      <c r="I106" s="199">
        <v>6.5000000000000002E-2</v>
      </c>
      <c r="J106" s="198">
        <v>18.899999999999999</v>
      </c>
      <c r="K106" s="197">
        <v>18.858333333333338</v>
      </c>
      <c r="L106" s="196">
        <v>154.565177436</v>
      </c>
      <c r="M106" s="195">
        <f t="shared" si="15"/>
        <v>1.4624552043161154E-2</v>
      </c>
      <c r="N106" s="195">
        <f t="shared" si="17"/>
        <v>3.8000000000000034E-2</v>
      </c>
    </row>
    <row r="107" spans="1:215" ht="16" thickTop="1">
      <c r="A107" s="210">
        <v>46813</v>
      </c>
      <c r="B107" s="209" t="s">
        <v>125</v>
      </c>
      <c r="C107" s="205">
        <v>25982924.7042684</v>
      </c>
      <c r="D107" s="204">
        <f t="shared" ca="1" si="13"/>
        <v>2.0000000000000018E-2</v>
      </c>
      <c r="E107" s="204">
        <f t="shared" si="18"/>
        <v>1.7871080629619174E-2</v>
      </c>
      <c r="F107" s="204">
        <f t="shared" si="16"/>
        <v>2.0000000000000018E-2</v>
      </c>
      <c r="G107" s="204">
        <v>-3.4108464926192461E-3</v>
      </c>
      <c r="H107" s="204">
        <v>6.5000000000000002E-2</v>
      </c>
      <c r="I107" s="208">
        <v>6.5000000000000002E-2</v>
      </c>
      <c r="J107" s="207">
        <v>19.025000000000002</v>
      </c>
      <c r="K107" s="206">
        <v>18.983333333333334</v>
      </c>
      <c r="L107" s="205">
        <v>155.95626403292403</v>
      </c>
      <c r="M107" s="204">
        <f t="shared" si="15"/>
        <v>9.000000000000119E-3</v>
      </c>
      <c r="N107" s="203">
        <f t="shared" si="17"/>
        <v>3.5080294319718375E-2</v>
      </c>
    </row>
    <row r="108" spans="1:215">
      <c r="A108" s="210">
        <v>46905</v>
      </c>
      <c r="B108" s="209" t="s">
        <v>126</v>
      </c>
      <c r="C108" s="205">
        <v>26903773.115761578</v>
      </c>
      <c r="D108" s="204">
        <f t="shared" ca="1" si="13"/>
        <v>2.0000000000000018E-2</v>
      </c>
      <c r="E108" s="204">
        <f t="shared" si="18"/>
        <v>1.8377841134014306E-2</v>
      </c>
      <c r="F108" s="204">
        <f t="shared" si="16"/>
        <v>2.0000000000000018E-2</v>
      </c>
      <c r="G108" s="204">
        <v>1.8138619316402149E-2</v>
      </c>
      <c r="H108" s="204">
        <v>6.5000000000000002E-2</v>
      </c>
      <c r="I108" s="208">
        <v>6.5000000000000002E-2</v>
      </c>
      <c r="J108" s="207">
        <v>19.150000000000006</v>
      </c>
      <c r="K108" s="206">
        <v>19.108333333333338</v>
      </c>
      <c r="L108" s="205">
        <v>157.34735062984805</v>
      </c>
      <c r="M108" s="204">
        <f t="shared" si="15"/>
        <v>8.9197224975223754E-3</v>
      </c>
      <c r="N108" s="203">
        <f t="shared" si="17"/>
        <v>4.1693596982753434E-2</v>
      </c>
    </row>
    <row r="109" spans="1:215">
      <c r="A109" s="210">
        <v>46997</v>
      </c>
      <c r="B109" s="209" t="s">
        <v>127</v>
      </c>
      <c r="C109" s="205">
        <v>26832954.713411842</v>
      </c>
      <c r="D109" s="204">
        <f t="shared" ca="1" si="13"/>
        <v>1.9999999999999796E-2</v>
      </c>
      <c r="E109" s="204">
        <f t="shared" si="18"/>
        <v>1.9747250488614698E-2</v>
      </c>
      <c r="F109" s="204">
        <f t="shared" si="16"/>
        <v>2.0000000000000018E-2</v>
      </c>
      <c r="G109" s="204">
        <v>3.6529686148778495E-4</v>
      </c>
      <c r="H109" s="204">
        <v>6.5000000000000002E-2</v>
      </c>
      <c r="I109" s="208">
        <v>6.5000000000000002E-2</v>
      </c>
      <c r="J109" s="207">
        <v>19.275000000000009</v>
      </c>
      <c r="K109" s="206">
        <v>19.233333333333341</v>
      </c>
      <c r="L109" s="205">
        <v>158.73843722677208</v>
      </c>
      <c r="M109" s="204">
        <f t="shared" si="15"/>
        <v>8.8408644400788106E-3</v>
      </c>
      <c r="N109" s="203">
        <f t="shared" si="17"/>
        <v>4.2019414948327061E-2</v>
      </c>
    </row>
    <row r="110" spans="1:215" ht="16" thickBot="1">
      <c r="A110" s="202">
        <v>47088</v>
      </c>
      <c r="B110" s="201" t="s">
        <v>128</v>
      </c>
      <c r="C110" s="196">
        <v>27476644.712520868</v>
      </c>
      <c r="D110" s="200">
        <f t="shared" ca="1" si="13"/>
        <v>2.0000000000000018E-2</v>
      </c>
      <c r="E110" s="200">
        <f t="shared" si="18"/>
        <v>2.0000000000000018E-2</v>
      </c>
      <c r="F110" s="200">
        <f t="shared" si="16"/>
        <v>2.0000000000000018E-2</v>
      </c>
      <c r="G110" s="200">
        <v>5.4723894516108817E-3</v>
      </c>
      <c r="H110" s="523">
        <v>6.5000000000000002E-2</v>
      </c>
      <c r="I110" s="199">
        <v>6.5000000000000002E-2</v>
      </c>
      <c r="J110" s="198">
        <v>19.2</v>
      </c>
      <c r="K110" s="197">
        <v>19.25833333333334</v>
      </c>
      <c r="L110" s="196">
        <v>160.12952382369599</v>
      </c>
      <c r="M110" s="195">
        <f t="shared" si="15"/>
        <v>8.7633885102234022E-3</v>
      </c>
      <c r="N110" s="195">
        <f t="shared" si="17"/>
        <v>3.6000000000000032E-2</v>
      </c>
    </row>
    <row r="111" spans="1:215" ht="16" thickTop="1">
      <c r="A111" s="210">
        <v>47178</v>
      </c>
      <c r="B111" s="209" t="s">
        <v>271</v>
      </c>
      <c r="C111" s="205">
        <v>26502583.198353767</v>
      </c>
      <c r="D111" s="204">
        <f t="shared" ref="D111:D114" ca="1" si="19">AVERAGE(OFFSET($C$1,MATCH(EDATE(A111,0),$A$1:$A$300,0)-1,,IF(MONTH($A111)=3,-1,IF(MONTH($A111)=6,-2,IF(MONTH($A111)=9,-3,-4)))))/AVERAGE(OFFSET($C$1,MATCH(EDATE(A111,-12),$A$1:$A$300,0)-1,,IF(MONTH($A111)=3,-1,IF(MONTH($A111)=6,-2,IF(MONTH($A111)=9,-3,-4)))))-1</f>
        <v>2.0000000000000018E-2</v>
      </c>
      <c r="E111" s="204">
        <f t="shared" ref="E111:E114" si="20">AVERAGE(C108:C111)/AVERAGE(C104:C107)-1</f>
        <v>2.0000000000000018E-2</v>
      </c>
      <c r="F111" s="204">
        <f t="shared" ref="F111:F114" si="21">C111/C107-1</f>
        <v>2.0000000000000018E-2</v>
      </c>
      <c r="G111" s="204">
        <v>1.002169753057891E-2</v>
      </c>
      <c r="H111" s="204">
        <v>6.5000000000000002E-2</v>
      </c>
      <c r="I111" s="208">
        <v>6.5000000000000002E-2</v>
      </c>
      <c r="J111" s="207">
        <v>19.249999999999996</v>
      </c>
      <c r="K111" s="206">
        <v>19.233333333333331</v>
      </c>
      <c r="L111" s="205">
        <v>161.57068953810924</v>
      </c>
      <c r="M111" s="204">
        <f t="shared" ref="M111:M114" si="22">L111/L110-1</f>
        <v>8.999999999999897E-3</v>
      </c>
      <c r="N111" s="203">
        <f t="shared" ref="N111:N114" si="23">L111/L107-1</f>
        <v>3.5999999999999588E-2</v>
      </c>
    </row>
    <row r="112" spans="1:215">
      <c r="A112" s="210">
        <v>47270</v>
      </c>
      <c r="B112" s="209" t="s">
        <v>272</v>
      </c>
      <c r="C112" s="205">
        <v>27441848.57807681</v>
      </c>
      <c r="D112" s="204">
        <f t="shared" ca="1" si="19"/>
        <v>2.0000000000000018E-2</v>
      </c>
      <c r="E112" s="204">
        <f t="shared" si="20"/>
        <v>2.0000000000000018E-2</v>
      </c>
      <c r="F112" s="204">
        <f t="shared" si="21"/>
        <v>2.0000000000000018E-2</v>
      </c>
      <c r="G112" s="204">
        <v>-3.5767657848970735E-3</v>
      </c>
      <c r="H112" s="204">
        <v>6.5000000000000002E-2</v>
      </c>
      <c r="I112" s="208">
        <v>6.5000000000000002E-2</v>
      </c>
      <c r="J112" s="207">
        <v>19.299999999999994</v>
      </c>
      <c r="K112" s="206">
        <v>19.283333333333328</v>
      </c>
      <c r="L112" s="205">
        <v>163.01185525252248</v>
      </c>
      <c r="M112" s="204">
        <f t="shared" si="22"/>
        <v>8.9197224975221534E-3</v>
      </c>
      <c r="N112" s="203">
        <f t="shared" si="23"/>
        <v>3.5999999999999366E-2</v>
      </c>
    </row>
    <row r="113" spans="1:14">
      <c r="A113" s="210">
        <v>47362</v>
      </c>
      <c r="B113" s="209" t="s">
        <v>273</v>
      </c>
      <c r="C113" s="205">
        <v>27369613.807680078</v>
      </c>
      <c r="D113" s="204">
        <f t="shared" ca="1" si="19"/>
        <v>2.0000000000000018E-2</v>
      </c>
      <c r="E113" s="204">
        <f t="shared" si="20"/>
        <v>1.9999999999999796E-2</v>
      </c>
      <c r="F113" s="204">
        <f t="shared" si="21"/>
        <v>2.0000000000000018E-2</v>
      </c>
      <c r="G113" s="204">
        <v>7.9884092205537716E-3</v>
      </c>
      <c r="H113" s="204">
        <v>6.5000000000000002E-2</v>
      </c>
      <c r="I113" s="208">
        <v>6.5000000000000002E-2</v>
      </c>
      <c r="J113" s="207">
        <v>19.349999999999991</v>
      </c>
      <c r="K113" s="206">
        <v>19.333333333333325</v>
      </c>
      <c r="L113" s="205">
        <v>164.45302096693572</v>
      </c>
      <c r="M113" s="204">
        <f t="shared" si="22"/>
        <v>8.8408644400783665E-3</v>
      </c>
      <c r="N113" s="203">
        <f t="shared" si="23"/>
        <v>3.5999999999999144E-2</v>
      </c>
    </row>
    <row r="114" spans="1:14" ht="16" thickBot="1">
      <c r="A114" s="202">
        <v>47453</v>
      </c>
      <c r="B114" s="201" t="s">
        <v>274</v>
      </c>
      <c r="C114" s="196">
        <v>28026177.606771287</v>
      </c>
      <c r="D114" s="200">
        <f t="shared" ca="1" si="19"/>
        <v>2.0000000000000018E-2</v>
      </c>
      <c r="E114" s="200">
        <f t="shared" si="20"/>
        <v>2.0000000000000018E-2</v>
      </c>
      <c r="F114" s="200">
        <f t="shared" si="21"/>
        <v>2.0000000000000018E-2</v>
      </c>
      <c r="G114" s="200">
        <v>5.1970965874257313E-3</v>
      </c>
      <c r="H114" s="523">
        <v>6.5000000000000002E-2</v>
      </c>
      <c r="I114" s="199">
        <v>6.5000000000000002E-2</v>
      </c>
      <c r="J114" s="198">
        <v>19.399999999999999</v>
      </c>
      <c r="K114" s="197">
        <v>19.383333333333326</v>
      </c>
      <c r="L114" s="196">
        <v>165.89418668134905</v>
      </c>
      <c r="M114" s="195">
        <f t="shared" si="22"/>
        <v>8.7633885102242903E-3</v>
      </c>
      <c r="N114" s="195">
        <f t="shared" si="23"/>
        <v>3.6000000000000032E-2</v>
      </c>
    </row>
    <row r="115" spans="1:14" ht="16" thickTop="1">
      <c r="A115" s="194" t="s">
        <v>201</v>
      </c>
    </row>
  </sheetData>
  <mergeCells count="4">
    <mergeCell ref="L1:N1"/>
    <mergeCell ref="C1:G1"/>
    <mergeCell ref="H1:I1"/>
    <mergeCell ref="J1:K1"/>
  </mergeCells>
  <phoneticPr fontId="117" type="noConversion"/>
  <conditionalFormatting sqref="O3:AP9 O68:AP68 O70:AP72 O74:AP74 O78:AP81 O89:AP89 O93:AP102 O11:AP66 O10:P10 T10:AP10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7:AP6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69:AP69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3:AP7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5:AP7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6:AP7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7:AP7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2:AP8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3:AP8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4:AP8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5:AP8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6:AP8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7:AP8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8:AP8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0:AP9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1:AP9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2:AP9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FDDF-5FE8-40BF-A3D2-C5F95EF94AC4}">
  <sheetPr codeName="Sheet11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AB14" sqref="AB14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3.251091079868651E-2</v>
      </c>
      <c r="Q4" s="123">
        <v>3.9536701967685994E-2</v>
      </c>
      <c r="R4" s="123">
        <v>2.5187704479017192E-2</v>
      </c>
      <c r="S4" s="123">
        <v>3.9693726488852166E-2</v>
      </c>
      <c r="T4" s="123">
        <v>2.2404198261899655E-2</v>
      </c>
      <c r="U4" s="123">
        <v>-0.10937617419580703</v>
      </c>
      <c r="V4" s="123">
        <v>0.13420840533592715</v>
      </c>
      <c r="W4" s="123">
        <v>2.8191559823539825E-2</v>
      </c>
      <c r="X4" s="123">
        <v>-3.5044869073596052E-3</v>
      </c>
      <c r="Y4" s="123">
        <v>3.5174196808757996E-2</v>
      </c>
      <c r="Z4" s="569">
        <v>3.4443722718419334E-2</v>
      </c>
      <c r="AA4" s="125">
        <v>3.2956559999669954E-2</v>
      </c>
      <c r="AB4" s="125">
        <v>2.9618032155699359E-2</v>
      </c>
      <c r="AC4" s="125">
        <v>2.9915284179976576E-2</v>
      </c>
      <c r="AD4" s="125">
        <v>2.9915284179976576E-2</v>
      </c>
      <c r="AE4" s="125">
        <v>3.0036135215253834E-2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4.3999999999999997E-2</v>
      </c>
      <c r="Q5" s="123">
        <v>3.2000000000000001E-2</v>
      </c>
      <c r="R5" s="123">
        <v>1.4E-2</v>
      </c>
      <c r="S5" s="123">
        <v>2.1999999999999999E-2</v>
      </c>
      <c r="T5" s="123">
        <v>1.9E-2</v>
      </c>
      <c r="U5" s="122">
        <v>0.02</v>
      </c>
      <c r="V5" s="122">
        <v>6.4000000000000001E-2</v>
      </c>
      <c r="W5" s="122">
        <v>8.5000000000000006E-2</v>
      </c>
      <c r="X5" s="122">
        <v>3.2000000000000001E-2</v>
      </c>
      <c r="Y5" s="122">
        <v>1.9699999999999999E-2</v>
      </c>
      <c r="Z5" s="570">
        <v>1.5087997391866725E-2</v>
      </c>
      <c r="AA5" s="121">
        <v>4.4000000000000039E-2</v>
      </c>
      <c r="AB5" s="121">
        <v>2.6000000000000023E-2</v>
      </c>
      <c r="AC5" s="121">
        <v>2.0000000000000018E-2</v>
      </c>
      <c r="AD5" s="121">
        <v>2.0000000000000018E-2</v>
      </c>
      <c r="AE5" s="121">
        <v>2.0000000000000018E-2</v>
      </c>
    </row>
    <row r="6" spans="3:31" ht="14.15" customHeight="1">
      <c r="C6" s="120" t="s">
        <v>130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3.4140000000000001</v>
      </c>
      <c r="Q6" s="116">
        <v>3.3559999999999999</v>
      </c>
      <c r="R6" s="116">
        <v>3.2374000000000001</v>
      </c>
      <c r="S6" s="116">
        <v>3.3685</v>
      </c>
      <c r="T6" s="116">
        <v>3.3130000000000002</v>
      </c>
      <c r="U6" s="115">
        <v>3.6179999999999999</v>
      </c>
      <c r="V6" s="115">
        <v>4.0015000000000001</v>
      </c>
      <c r="W6" s="115">
        <v>3.8060999999999998</v>
      </c>
      <c r="X6" s="115">
        <v>3.7042000000000002</v>
      </c>
      <c r="Y6" s="115">
        <v>3.7570000000000001</v>
      </c>
      <c r="Z6" s="116">
        <v>3.3624999999999998</v>
      </c>
      <c r="AA6" s="114">
        <v>3.4</v>
      </c>
      <c r="AB6" s="114">
        <v>3.4</v>
      </c>
      <c r="AC6" s="114">
        <v>3.4</v>
      </c>
      <c r="AD6" s="114">
        <v>3.4</v>
      </c>
      <c r="AE6" s="114">
        <v>3.4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3.7499999999999999E-2</v>
      </c>
      <c r="Q7" s="108">
        <v>4.2500000000000003E-2</v>
      </c>
      <c r="R7" s="108">
        <v>3.2500000000000001E-2</v>
      </c>
      <c r="S7" s="108">
        <v>2.75E-2</v>
      </c>
      <c r="T7" s="108">
        <v>2.2499999999999999E-2</v>
      </c>
      <c r="U7" s="107">
        <v>2.5000000000000001E-3</v>
      </c>
      <c r="V7" s="107">
        <v>2.5000000000000001E-2</v>
      </c>
      <c r="W7" s="107">
        <v>7.4999999999999997E-2</v>
      </c>
      <c r="X7" s="107">
        <v>6.7500000000000004E-2</v>
      </c>
      <c r="Y7" s="107">
        <v>0.05</v>
      </c>
      <c r="Z7" s="571">
        <v>4.2500000000000003E-2</v>
      </c>
      <c r="AA7" s="106">
        <v>4.7500000000000001E-2</v>
      </c>
      <c r="AB7" s="106">
        <v>4.7500000000000001E-2</v>
      </c>
      <c r="AC7" s="106">
        <v>4.7500000000000001E-2</v>
      </c>
      <c r="AD7" s="106">
        <v>4.7500000000000001E-2</v>
      </c>
      <c r="AE7" s="106">
        <v>4.7500000000000001E-2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307BC-A70E-4997-AD45-3459F4208A62}">
  <sheetPr codeName="Sheet12"/>
  <dimension ref="A1:HW162"/>
  <sheetViews>
    <sheetView zoomScale="70" zoomScaleNormal="70" zoomScaleSheetLayoutView="55" workbookViewId="0">
      <pane xSplit="2" ySplit="2" topLeftCell="C137" activePane="bottomRight" state="frozen"/>
      <selection activeCell="L23" sqref="L23"/>
      <selection pane="topRight" activeCell="L23" sqref="L23"/>
      <selection pane="bottomLeft" activeCell="L23" sqref="L23"/>
      <selection pane="bottomRight" activeCell="A143" sqref="A143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12.55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15.62</v>
      </c>
      <c r="M4" s="54">
        <f t="shared" ref="M4:M35" si="0">L4/L3-1</f>
        <v>0.24462151394422293</v>
      </c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19.28</v>
      </c>
      <c r="M5" s="54">
        <f t="shared" si="0"/>
        <v>0.23431498079385427</v>
      </c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21.62</v>
      </c>
      <c r="M6" s="60">
        <f t="shared" si="0"/>
        <v>0.12136929460580914</v>
      </c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17.489999999999998</v>
      </c>
      <c r="M7" s="54">
        <f t="shared" si="0"/>
        <v>-0.191026827012026</v>
      </c>
      <c r="N7" s="150">
        <f t="shared" ref="N7:N38" si="1">L7/L3-1</f>
        <v>0.39362549800796787</v>
      </c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19.329999999999998</v>
      </c>
      <c r="M8" s="54">
        <f t="shared" si="0"/>
        <v>0.10520297312750149</v>
      </c>
      <c r="N8" s="150">
        <f t="shared" si="1"/>
        <v>0.23751600512163895</v>
      </c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21.11</v>
      </c>
      <c r="M9" s="54">
        <f t="shared" si="0"/>
        <v>9.20848422141749E-2</v>
      </c>
      <c r="N9" s="154">
        <f t="shared" si="1"/>
        <v>9.4917012448132665E-2</v>
      </c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23.53</v>
      </c>
      <c r="M10" s="60">
        <f t="shared" si="0"/>
        <v>0.11463761250592142</v>
      </c>
      <c r="N10" s="145">
        <f t="shared" si="1"/>
        <v>8.8344125809435736E-2</v>
      </c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26.46</v>
      </c>
      <c r="M11" s="54">
        <f t="shared" si="0"/>
        <v>0.12452188695282618</v>
      </c>
      <c r="N11" s="150">
        <f t="shared" si="1"/>
        <v>0.51286449399656964</v>
      </c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>
        <v>28.99</v>
      </c>
      <c r="M12" s="54">
        <f t="shared" si="0"/>
        <v>9.5616024187452631E-2</v>
      </c>
      <c r="N12" s="150">
        <f t="shared" si="1"/>
        <v>0.49974133471288162</v>
      </c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>
        <v>31.04</v>
      </c>
      <c r="M13" s="54">
        <f t="shared" si="0"/>
        <v>7.0714039323904743E-2</v>
      </c>
      <c r="N13" s="154">
        <f t="shared" si="1"/>
        <v>0.47039317858834684</v>
      </c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>
        <v>32.81</v>
      </c>
      <c r="M14" s="60">
        <f t="shared" si="0"/>
        <v>5.702319587628879E-2</v>
      </c>
      <c r="N14" s="145">
        <f t="shared" si="1"/>
        <v>0.39439014024649377</v>
      </c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>
        <v>34.82</v>
      </c>
      <c r="M15" s="54">
        <f t="shared" si="0"/>
        <v>6.1261810423651308E-2</v>
      </c>
      <c r="N15" s="150">
        <f t="shared" si="1"/>
        <v>0.31594860166288741</v>
      </c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>
        <v>36.01</v>
      </c>
      <c r="M16" s="54">
        <f t="shared" si="0"/>
        <v>3.4175761056863818E-2</v>
      </c>
      <c r="N16" s="150">
        <f t="shared" si="1"/>
        <v>0.24215246636771304</v>
      </c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>
        <v>37.08</v>
      </c>
      <c r="M17" s="54">
        <f t="shared" si="0"/>
        <v>2.971396834212725E-2</v>
      </c>
      <c r="N17" s="154">
        <f t="shared" si="1"/>
        <v>0.19458762886597936</v>
      </c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>
        <v>37.86</v>
      </c>
      <c r="M18" s="60">
        <f t="shared" si="0"/>
        <v>2.1035598705501757E-2</v>
      </c>
      <c r="N18" s="145">
        <f t="shared" si="1"/>
        <v>0.15391648887534282</v>
      </c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>
        <v>38.96</v>
      </c>
      <c r="M19" s="54">
        <f t="shared" si="0"/>
        <v>2.905441098785011E-2</v>
      </c>
      <c r="N19" s="150">
        <f t="shared" si="1"/>
        <v>0.11889718552556006</v>
      </c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>
        <v>39.99</v>
      </c>
      <c r="M20" s="54">
        <f t="shared" si="0"/>
        <v>2.6437371663244447E-2</v>
      </c>
      <c r="N20" s="150">
        <f t="shared" si="1"/>
        <v>0.11052485420716485</v>
      </c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>
        <v>40.799999999999997</v>
      </c>
      <c r="M21" s="54">
        <f t="shared" si="0"/>
        <v>2.0255063765941328E-2</v>
      </c>
      <c r="N21" s="154">
        <f t="shared" si="1"/>
        <v>0.10032362459546929</v>
      </c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>
        <v>41.73</v>
      </c>
      <c r="M22" s="60">
        <f t="shared" si="0"/>
        <v>2.2794117647058743E-2</v>
      </c>
      <c r="N22" s="145">
        <f t="shared" si="1"/>
        <v>0.1022187004754358</v>
      </c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>
        <v>43.49</v>
      </c>
      <c r="M23" s="54">
        <f t="shared" si="0"/>
        <v>4.2175892643182555E-2</v>
      </c>
      <c r="N23" s="150">
        <f t="shared" si="1"/>
        <v>0.11627310061601648</v>
      </c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>
        <v>44.4</v>
      </c>
      <c r="M24" s="54">
        <f t="shared" si="0"/>
        <v>2.0924350425385096E-2</v>
      </c>
      <c r="N24" s="150">
        <f t="shared" si="1"/>
        <v>0.1102775693923479</v>
      </c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>
        <v>45.57</v>
      </c>
      <c r="M25" s="54">
        <f t="shared" si="0"/>
        <v>2.635135135135136E-2</v>
      </c>
      <c r="N25" s="154">
        <f t="shared" si="1"/>
        <v>0.11691176470588238</v>
      </c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>
        <v>46.67</v>
      </c>
      <c r="M26" s="60">
        <f t="shared" si="0"/>
        <v>2.4138687733157749E-2</v>
      </c>
      <c r="N26" s="145">
        <f t="shared" si="1"/>
        <v>0.11838006230529619</v>
      </c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>
        <v>47.54</v>
      </c>
      <c r="M27" s="54">
        <f t="shared" si="0"/>
        <v>1.8641525605313847E-2</v>
      </c>
      <c r="N27" s="150">
        <f t="shared" si="1"/>
        <v>9.3124856288801849E-2</v>
      </c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>
        <v>48.61</v>
      </c>
      <c r="M28" s="54">
        <f t="shared" si="0"/>
        <v>2.2507362221287242E-2</v>
      </c>
      <c r="N28" s="150">
        <f t="shared" si="1"/>
        <v>9.4819819819819795E-2</v>
      </c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>
        <v>49.26</v>
      </c>
      <c r="M29" s="54">
        <f t="shared" si="0"/>
        <v>1.3371734211067743E-2</v>
      </c>
      <c r="N29" s="154">
        <f t="shared" si="1"/>
        <v>8.0974325213956533E-2</v>
      </c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>
        <v>49.69</v>
      </c>
      <c r="M30" s="60">
        <f t="shared" si="0"/>
        <v>8.729192042224998E-3</v>
      </c>
      <c r="N30" s="145">
        <f t="shared" si="1"/>
        <v>6.4709663595457378E-2</v>
      </c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>
        <v>51.43</v>
      </c>
      <c r="M31" s="54">
        <f t="shared" si="0"/>
        <v>3.5017106057556813E-2</v>
      </c>
      <c r="N31" s="150">
        <f t="shared" si="1"/>
        <v>8.1825830879259653E-2</v>
      </c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>
        <v>52.33</v>
      </c>
      <c r="M32" s="54">
        <f t="shared" si="0"/>
        <v>1.7499513902391683E-2</v>
      </c>
      <c r="N32" s="150">
        <f t="shared" si="1"/>
        <v>7.6527463484879599E-2</v>
      </c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>
        <v>52.51</v>
      </c>
      <c r="M33" s="54">
        <f t="shared" si="0"/>
        <v>3.4397095356391016E-3</v>
      </c>
      <c r="N33" s="154">
        <f t="shared" si="1"/>
        <v>6.5976451481932541E-2</v>
      </c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>
        <v>52.68</v>
      </c>
      <c r="M34" s="60">
        <f t="shared" si="0"/>
        <v>3.2374785755093782E-3</v>
      </c>
      <c r="N34" s="145">
        <f t="shared" si="1"/>
        <v>6.0173073052928183E-2</v>
      </c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>
        <v>53.17</v>
      </c>
      <c r="M35" s="54">
        <f t="shared" si="0"/>
        <v>9.3014426727411337E-3</v>
      </c>
      <c r="N35" s="150">
        <f t="shared" si="1"/>
        <v>3.3832393544623862E-2</v>
      </c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>
        <v>53.84</v>
      </c>
      <c r="M36" s="54">
        <f t="shared" ref="M36:M67" si="2">L36/L35-1</f>
        <v>1.2601090840699714E-2</v>
      </c>
      <c r="N36" s="150">
        <f t="shared" si="1"/>
        <v>2.8855341104529142E-2</v>
      </c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>
        <v>54.32</v>
      </c>
      <c r="M37" s="54">
        <f t="shared" si="2"/>
        <v>8.9153046062406816E-3</v>
      </c>
      <c r="N37" s="154">
        <f t="shared" si="1"/>
        <v>3.4469624833365131E-2</v>
      </c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>
        <v>54.64</v>
      </c>
      <c r="M38" s="60">
        <f t="shared" si="2"/>
        <v>5.8910162002945299E-3</v>
      </c>
      <c r="N38" s="145">
        <f t="shared" si="1"/>
        <v>3.7205770690964313E-2</v>
      </c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/>
      <c r="K39" s="73"/>
      <c r="L39" s="73">
        <v>55.24</v>
      </c>
      <c r="M39" s="54">
        <f t="shared" si="2"/>
        <v>1.0980966325036645E-2</v>
      </c>
      <c r="N39" s="150">
        <f t="shared" ref="N39:N70" si="3">L39/L35-1</f>
        <v>3.8931728418281075E-2</v>
      </c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/>
      <c r="K40" s="73"/>
      <c r="L40" s="73">
        <v>55.56</v>
      </c>
      <c r="M40" s="54">
        <f t="shared" si="2"/>
        <v>5.7929036929760258E-3</v>
      </c>
      <c r="N40" s="150">
        <f t="shared" si="3"/>
        <v>3.1946508172362442E-2</v>
      </c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/>
      <c r="K41" s="73"/>
      <c r="L41" s="73">
        <v>56.43</v>
      </c>
      <c r="M41" s="54">
        <f t="shared" si="2"/>
        <v>1.5658747300215881E-2</v>
      </c>
      <c r="N41" s="154">
        <f t="shared" si="3"/>
        <v>3.8843888070692278E-2</v>
      </c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/>
      <c r="K42" s="146"/>
      <c r="L42" s="146">
        <v>56.68</v>
      </c>
      <c r="M42" s="60">
        <f t="shared" si="2"/>
        <v>4.4302675881622289E-3</v>
      </c>
      <c r="N42" s="145">
        <f t="shared" si="3"/>
        <v>3.7335285505124327E-2</v>
      </c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3.5230000000000001</v>
      </c>
      <c r="K43" s="73"/>
      <c r="L43" s="73">
        <v>57.21</v>
      </c>
      <c r="M43" s="54">
        <f t="shared" si="2"/>
        <v>9.3507410021171911E-3</v>
      </c>
      <c r="N43" s="150">
        <f t="shared" si="3"/>
        <v>3.5662563359884158E-2</v>
      </c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3.5074999999999998</v>
      </c>
      <c r="K44" s="73">
        <v>3.54575</v>
      </c>
      <c r="L44" s="73">
        <v>56.96</v>
      </c>
      <c r="M44" s="54">
        <f t="shared" si="2"/>
        <v>-4.3698654081454347E-3</v>
      </c>
      <c r="N44" s="150">
        <f t="shared" si="3"/>
        <v>2.5197984161267062E-2</v>
      </c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3.4805000000000001</v>
      </c>
      <c r="K45" s="73">
        <v>3.4852500000000002</v>
      </c>
      <c r="L45" s="73">
        <v>56.92</v>
      </c>
      <c r="M45" s="54">
        <f t="shared" si="2"/>
        <v>-7.0224719101119604E-4</v>
      </c>
      <c r="N45" s="154">
        <f t="shared" si="3"/>
        <v>8.6833244727981818E-3</v>
      </c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3.4434999999999998</v>
      </c>
      <c r="K46" s="146">
        <v>3.4414999999999996</v>
      </c>
      <c r="L46" s="146">
        <v>56.61</v>
      </c>
      <c r="M46" s="60">
        <f t="shared" si="2"/>
        <v>-5.4462403373155555E-3</v>
      </c>
      <c r="N46" s="145">
        <f t="shared" si="3"/>
        <v>-1.2350035285815242E-3</v>
      </c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3.4434999999999998</v>
      </c>
      <c r="K47" s="73">
        <v>3.4566499999999998</v>
      </c>
      <c r="L47" s="73">
        <v>56.59</v>
      </c>
      <c r="M47" s="54">
        <f t="shared" si="2"/>
        <v>-3.532944709414565E-4</v>
      </c>
      <c r="N47" s="150">
        <f t="shared" si="3"/>
        <v>-1.0837266212200602E-2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3.5085000000000002</v>
      </c>
      <c r="K48" s="73">
        <v>3.4702500000000001</v>
      </c>
      <c r="L48" s="73">
        <v>56.96</v>
      </c>
      <c r="M48" s="54">
        <f t="shared" si="2"/>
        <v>6.5382576426931127E-3</v>
      </c>
      <c r="N48" s="150">
        <f t="shared" si="3"/>
        <v>0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3.6313</v>
      </c>
      <c r="K49" s="73">
        <v>3.6029</v>
      </c>
      <c r="L49" s="73">
        <v>57.3</v>
      </c>
      <c r="M49" s="54">
        <f t="shared" si="2"/>
        <v>5.9691011235953884E-3</v>
      </c>
      <c r="N49" s="154">
        <f t="shared" si="3"/>
        <v>6.6760365425158064E-3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3.5145</v>
      </c>
      <c r="K50" s="146">
        <v>3.5590000000000002</v>
      </c>
      <c r="L50" s="146">
        <v>57.47</v>
      </c>
      <c r="M50" s="60">
        <f t="shared" si="2"/>
        <v>2.966841186736513E-3</v>
      </c>
      <c r="N50" s="145">
        <f t="shared" si="3"/>
        <v>1.5191662250485738E-2</v>
      </c>
    </row>
    <row r="51" spans="1:231" ht="15.75" customHeight="1">
      <c r="A51" s="48">
        <v>37681</v>
      </c>
      <c r="B51" s="48" t="s">
        <v>16</v>
      </c>
      <c r="C51" s="151">
        <v>72.881508373300633</v>
      </c>
      <c r="D51" s="150"/>
      <c r="E51" s="150"/>
      <c r="F51" s="150">
        <v>5.64319261970474E-2</v>
      </c>
      <c r="G51" s="150"/>
      <c r="H51" s="64"/>
      <c r="I51" s="156"/>
      <c r="J51" s="73">
        <v>3.4742000000000002</v>
      </c>
      <c r="K51" s="73">
        <v>3.4797500000000001</v>
      </c>
      <c r="L51" s="73">
        <v>58.52</v>
      </c>
      <c r="M51" s="54">
        <f t="shared" si="2"/>
        <v>1.8270401948842885E-2</v>
      </c>
      <c r="N51" s="150">
        <f t="shared" si="3"/>
        <v>3.4104965541615018E-2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81.581377272813597</v>
      </c>
      <c r="D52" s="150"/>
      <c r="E52" s="150"/>
      <c r="F52" s="150">
        <v>4.6467504288933315E-2</v>
      </c>
      <c r="G52" s="150" t="e">
        <v>#DIV/0!</v>
      </c>
      <c r="H52" s="64"/>
      <c r="I52" s="156"/>
      <c r="J52" s="73">
        <v>3.4674999999999998</v>
      </c>
      <c r="K52" s="73">
        <v>3.46455</v>
      </c>
      <c r="L52" s="73">
        <v>58.19</v>
      </c>
      <c r="M52" s="54">
        <f t="shared" si="2"/>
        <v>-5.6390977443609991E-3</v>
      </c>
      <c r="N52" s="150">
        <f t="shared" si="3"/>
        <v>2.1594101123595388E-2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75.762288787155057</v>
      </c>
      <c r="D53" s="150"/>
      <c r="E53" s="150"/>
      <c r="F53" s="150">
        <v>3.6766590906651464E-2</v>
      </c>
      <c r="G53" s="150" t="e">
        <v>#DIV/0!</v>
      </c>
      <c r="H53" s="64"/>
      <c r="I53" s="156"/>
      <c r="J53" s="73">
        <v>3.4828999999999999</v>
      </c>
      <c r="K53" s="73">
        <v>3.4778500000000001</v>
      </c>
      <c r="L53" s="73">
        <v>58.44</v>
      </c>
      <c r="M53" s="54">
        <f t="shared" si="2"/>
        <v>4.2962708369136404E-3</v>
      </c>
      <c r="N53" s="154">
        <f t="shared" si="3"/>
        <v>1.9895287958115127E-2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77.060394851000041</v>
      </c>
      <c r="D54" s="152"/>
      <c r="E54" s="152"/>
      <c r="F54" s="152">
        <v>2.779450267361594E-2</v>
      </c>
      <c r="G54" s="152"/>
      <c r="H54" s="513">
        <v>2.5000000000000001E-2</v>
      </c>
      <c r="I54" s="522">
        <v>2.6249999999999999E-2</v>
      </c>
      <c r="J54" s="146">
        <v>3.4618000000000002</v>
      </c>
      <c r="K54" s="146">
        <v>3.4667000000000003</v>
      </c>
      <c r="L54" s="146">
        <v>58.89</v>
      </c>
      <c r="M54" s="60">
        <f t="shared" si="2"/>
        <v>7.7002053388091074E-3</v>
      </c>
      <c r="N54" s="145">
        <f t="shared" si="3"/>
        <v>2.4708543587959042E-2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76.215388606588192</v>
      </c>
      <c r="D55" s="183">
        <f t="shared" ref="D55:D86" ca="1" si="4">AVERAGE(OFFSET($C$1,MATCH(EDATE(A55,0),$A$1:$A$304,0)-1,,IF(MONTH($A55)=3,-1,IF(MONTH($A55)=6,-2,IF(MONTH($A55)=9,-3,-4)))))/AVERAGE(OFFSET($C$1,MATCH(EDATE(A55,-12),$A$1:$A$304,0)-1,,IF(MONTH($A55)=3,-1,IF(MONTH($A55)=6,-2,IF(MONTH($A55)=9,-3,-4)))))-1</f>
        <v>4.5743842405282731E-2</v>
      </c>
      <c r="E55" s="150"/>
      <c r="F55" s="150">
        <f t="shared" ref="F55:F86" si="5">C55/C51-1</f>
        <v>4.5743842405282731E-2</v>
      </c>
      <c r="G55" s="150"/>
      <c r="H55" s="512">
        <v>2.5000000000000001E-2</v>
      </c>
      <c r="I55" s="228">
        <v>2.5000000000000001E-2</v>
      </c>
      <c r="J55" s="73">
        <v>3.4594999999999998</v>
      </c>
      <c r="K55" s="73">
        <v>3.4794999999999998</v>
      </c>
      <c r="L55" s="73">
        <v>60.13</v>
      </c>
      <c r="M55" s="54">
        <f t="shared" si="2"/>
        <v>2.105620648667017E-2</v>
      </c>
      <c r="N55" s="150">
        <f t="shared" si="3"/>
        <v>2.7511961722487932E-2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84.630833790281173</v>
      </c>
      <c r="D56" s="150">
        <f t="shared" ca="1" si="4"/>
        <v>4.1326022908699578E-2</v>
      </c>
      <c r="E56" s="150"/>
      <c r="F56" s="150">
        <f t="shared" si="5"/>
        <v>3.7379321352592365E-2</v>
      </c>
      <c r="G56" s="150"/>
      <c r="H56" s="512">
        <v>2.5000000000000001E-2</v>
      </c>
      <c r="I56" s="228">
        <v>2.5000000000000001E-2</v>
      </c>
      <c r="J56" s="73">
        <v>3.4685000000000001</v>
      </c>
      <c r="K56" s="73">
        <v>3.47525</v>
      </c>
      <c r="L56" s="73">
        <v>60.67</v>
      </c>
      <c r="M56" s="54">
        <f t="shared" si="2"/>
        <v>8.9805421586561796E-3</v>
      </c>
      <c r="N56" s="150">
        <f t="shared" si="3"/>
        <v>4.2619006702182549E-2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79.007989353123278</v>
      </c>
      <c r="D57" s="150">
        <f t="shared" ca="1" si="4"/>
        <v>4.1824432712133097E-2</v>
      </c>
      <c r="E57" s="150"/>
      <c r="F57" s="150">
        <f t="shared" si="5"/>
        <v>4.2840582272885452E-2</v>
      </c>
      <c r="G57" s="150"/>
      <c r="H57" s="512">
        <v>2.75E-2</v>
      </c>
      <c r="I57" s="228">
        <v>2.6249999999999999E-2</v>
      </c>
      <c r="J57" s="73">
        <v>3.3393000000000002</v>
      </c>
      <c r="K57" s="73">
        <v>3.3784000000000001</v>
      </c>
      <c r="L57" s="73">
        <v>60.79</v>
      </c>
      <c r="M57" s="54">
        <f t="shared" si="2"/>
        <v>1.9779133014670158E-3</v>
      </c>
      <c r="N57" s="55">
        <f t="shared" si="3"/>
        <v>4.0212183436002746E-2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82.667440251237039</v>
      </c>
      <c r="D58" s="152">
        <f t="shared" ca="1" si="4"/>
        <v>4.9582812341133931E-2</v>
      </c>
      <c r="E58" s="152">
        <f t="shared" ref="E58:E89" si="6">AVERAGE(C55:C58)/AVERAGE(C51:C54)-1</f>
        <v>4.9582812341133931E-2</v>
      </c>
      <c r="F58" s="152">
        <f t="shared" si="5"/>
        <v>7.2761700885110914E-2</v>
      </c>
      <c r="G58" s="152"/>
      <c r="H58" s="513">
        <v>0.03</v>
      </c>
      <c r="I58" s="522">
        <v>0.03</v>
      </c>
      <c r="J58" s="146">
        <v>3.2789999999999999</v>
      </c>
      <c r="K58" s="146">
        <v>3.3017500000000002</v>
      </c>
      <c r="L58" s="146">
        <v>60.94</v>
      </c>
      <c r="M58" s="60">
        <f t="shared" si="2"/>
        <v>2.4675111037999464E-3</v>
      </c>
      <c r="N58" s="63">
        <f t="shared" si="3"/>
        <v>3.4810663949736753E-2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80.503344662242583</v>
      </c>
      <c r="D59" s="150">
        <f t="shared" ca="1" si="4"/>
        <v>5.6261027255114282E-2</v>
      </c>
      <c r="E59" s="150">
        <f t="shared" si="6"/>
        <v>5.2122166092539279E-2</v>
      </c>
      <c r="F59" s="150">
        <f t="shared" si="5"/>
        <v>5.6261027255114282E-2</v>
      </c>
      <c r="G59" s="150"/>
      <c r="H59" s="512">
        <v>0.03</v>
      </c>
      <c r="I59" s="228">
        <v>0.03</v>
      </c>
      <c r="J59" s="73">
        <v>3.2605</v>
      </c>
      <c r="K59" s="73">
        <v>3.2611999999999997</v>
      </c>
      <c r="L59" s="73">
        <v>61.26</v>
      </c>
      <c r="M59" s="54">
        <f t="shared" si="2"/>
        <v>5.2510666229077518E-3</v>
      </c>
      <c r="N59" s="150">
        <f t="shared" si="3"/>
        <v>1.8792615998669548E-2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89.223558376175532</v>
      </c>
      <c r="D60" s="150">
        <f t="shared" ca="1" si="4"/>
        <v>5.5212242533347888E-2</v>
      </c>
      <c r="E60" s="150">
        <f t="shared" si="6"/>
        <v>5.6535494167770262E-2</v>
      </c>
      <c r="F60" s="150">
        <f t="shared" si="5"/>
        <v>5.4267745929046596E-2</v>
      </c>
      <c r="G60" s="150"/>
      <c r="H60" s="512">
        <v>0.03</v>
      </c>
      <c r="I60" s="228">
        <v>0.03</v>
      </c>
      <c r="J60" s="73">
        <v>3.2534999999999998</v>
      </c>
      <c r="K60" s="73">
        <v>3.2545000000000002</v>
      </c>
      <c r="L60" s="73">
        <v>61.57</v>
      </c>
      <c r="M60" s="54">
        <f t="shared" si="2"/>
        <v>5.060398302318081E-3</v>
      </c>
      <c r="N60" s="150">
        <f t="shared" si="3"/>
        <v>1.4834349761002175E-2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84.117983423912435</v>
      </c>
      <c r="D61" s="150">
        <f t="shared" ca="1" si="4"/>
        <v>5.832991053298997E-2</v>
      </c>
      <c r="E61" s="150">
        <f t="shared" si="6"/>
        <v>6.1839119132963027E-2</v>
      </c>
      <c r="F61" s="150">
        <f t="shared" si="5"/>
        <v>6.4676928404673539E-2</v>
      </c>
      <c r="G61" s="150"/>
      <c r="H61" s="512">
        <v>0.03</v>
      </c>
      <c r="I61" s="228">
        <v>0.03</v>
      </c>
      <c r="J61" s="73">
        <v>3.34</v>
      </c>
      <c r="K61" s="73">
        <v>3.2954999999999997</v>
      </c>
      <c r="L61" s="73">
        <v>61.46</v>
      </c>
      <c r="M61" s="54">
        <f t="shared" si="2"/>
        <v>-1.7865843755074939E-3</v>
      </c>
      <c r="N61" s="154">
        <f t="shared" si="3"/>
        <v>1.1021549596973212E-2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88.947922747493877</v>
      </c>
      <c r="D62" s="152">
        <f t="shared" ca="1" si="4"/>
        <v>6.2852081659675596E-2</v>
      </c>
      <c r="E62" s="152">
        <f t="shared" si="6"/>
        <v>6.2852081659675596E-2</v>
      </c>
      <c r="F62" s="152">
        <f t="shared" si="5"/>
        <v>7.5972867638935515E-2</v>
      </c>
      <c r="G62" s="152"/>
      <c r="H62" s="513">
        <v>3.2500000000000001E-2</v>
      </c>
      <c r="I62" s="522">
        <v>3.125E-2</v>
      </c>
      <c r="J62" s="146">
        <v>3.4205000000000001</v>
      </c>
      <c r="K62" s="146">
        <v>3.3977500000000003</v>
      </c>
      <c r="L62" s="146">
        <v>61.85</v>
      </c>
      <c r="M62" s="60">
        <f t="shared" si="2"/>
        <v>6.3455906280507346E-3</v>
      </c>
      <c r="N62" s="145">
        <f t="shared" si="3"/>
        <v>1.4932720708894065E-2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87.17208580584024</v>
      </c>
      <c r="D63" s="150">
        <f t="shared" ca="1" si="4"/>
        <v>8.2838063083923164E-2</v>
      </c>
      <c r="E63" s="150">
        <f t="shared" si="6"/>
        <v>6.9312351100140335E-2</v>
      </c>
      <c r="F63" s="150">
        <f t="shared" si="5"/>
        <v>8.2838063083923164E-2</v>
      </c>
      <c r="G63" s="150"/>
      <c r="H63" s="512">
        <v>0.04</v>
      </c>
      <c r="I63" s="228">
        <v>3.7499999999999999E-2</v>
      </c>
      <c r="J63" s="73">
        <v>3.3687999999999998</v>
      </c>
      <c r="K63" s="73">
        <v>3.3393999999999999</v>
      </c>
      <c r="L63" s="73">
        <v>62.79</v>
      </c>
      <c r="M63" s="54">
        <f t="shared" si="2"/>
        <v>1.5198059822150389E-2</v>
      </c>
      <c r="N63" s="150">
        <f t="shared" si="3"/>
        <v>2.4975514201762916E-2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94.870936171637922</v>
      </c>
      <c r="D64" s="150">
        <f t="shared" ca="1" si="4"/>
        <v>7.2564329629418056E-2</v>
      </c>
      <c r="E64" s="150">
        <f t="shared" si="6"/>
        <v>7.1534184195557904E-2</v>
      </c>
      <c r="F64" s="150">
        <f t="shared" si="5"/>
        <v>6.3294693668823232E-2</v>
      </c>
      <c r="G64" s="150"/>
      <c r="H64" s="512">
        <v>4.4999999999999998E-2</v>
      </c>
      <c r="I64" s="228">
        <v>4.3749999999999997E-2</v>
      </c>
      <c r="J64" s="73">
        <v>3.2625000000000002</v>
      </c>
      <c r="K64" s="73">
        <v>3.2837500000000004</v>
      </c>
      <c r="L64" s="73">
        <v>62.69</v>
      </c>
      <c r="M64" s="54">
        <f t="shared" si="2"/>
        <v>-1.5926102882625193E-3</v>
      </c>
      <c r="N64" s="150">
        <f t="shared" si="3"/>
        <v>1.8190677277895029E-2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91.095230817589751</v>
      </c>
      <c r="D65" s="150">
        <f t="shared" ca="1" si="4"/>
        <v>7.6004549871444338E-2</v>
      </c>
      <c r="E65" s="150">
        <f t="shared" si="6"/>
        <v>7.599676683095824E-2</v>
      </c>
      <c r="F65" s="150">
        <f t="shared" si="5"/>
        <v>8.2945966007238692E-2</v>
      </c>
      <c r="G65" s="150"/>
      <c r="H65" s="512">
        <v>4.4999999999999998E-2</v>
      </c>
      <c r="I65" s="228">
        <v>4.4999999999999998E-2</v>
      </c>
      <c r="J65" s="73">
        <v>3.2505000000000002</v>
      </c>
      <c r="K65" s="73">
        <v>3.2454999999999998</v>
      </c>
      <c r="L65" s="73">
        <v>62.69</v>
      </c>
      <c r="M65" s="54">
        <f t="shared" si="2"/>
        <v>0</v>
      </c>
      <c r="N65" s="154">
        <f t="shared" si="3"/>
        <v>2.001301659616006E-2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95.462662220811225</v>
      </c>
      <c r="D66" s="152">
        <f t="shared" ca="1" si="4"/>
        <v>7.5287768916580511E-2</v>
      </c>
      <c r="E66" s="152">
        <f t="shared" si="6"/>
        <v>7.5287768916580511E-2</v>
      </c>
      <c r="F66" s="152">
        <f t="shared" si="5"/>
        <v>7.3242176681421078E-2</v>
      </c>
      <c r="G66" s="152"/>
      <c r="H66" s="513">
        <v>4.4999999999999998E-2</v>
      </c>
      <c r="I66" s="522">
        <v>4.4999999999999998E-2</v>
      </c>
      <c r="J66" s="146">
        <v>3.1956000000000002</v>
      </c>
      <c r="K66" s="146">
        <v>3.2063000000000001</v>
      </c>
      <c r="L66" s="146">
        <v>62.56</v>
      </c>
      <c r="M66" s="60">
        <f t="shared" si="2"/>
        <v>-2.0736959642685404E-3</v>
      </c>
      <c r="N66" s="145">
        <f t="shared" si="3"/>
        <v>1.147938561034767E-2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91.780699608687087</v>
      </c>
      <c r="D67" s="150">
        <f t="shared" ca="1" si="4"/>
        <v>5.2867999661172282E-2</v>
      </c>
      <c r="E67" s="150">
        <f t="shared" si="6"/>
        <v>6.7955912292172904E-2</v>
      </c>
      <c r="F67" s="150">
        <f t="shared" si="5"/>
        <v>5.2867999661172282E-2</v>
      </c>
      <c r="G67" s="150"/>
      <c r="H67" s="512">
        <v>4.4999999999999998E-2</v>
      </c>
      <c r="I67" s="228">
        <v>4.4999999999999998E-2</v>
      </c>
      <c r="J67" s="73">
        <v>3.1825000000000001</v>
      </c>
      <c r="K67" s="73">
        <v>3.19</v>
      </c>
      <c r="L67" s="73">
        <v>62.94</v>
      </c>
      <c r="M67" s="54">
        <f t="shared" si="2"/>
        <v>6.0741687979539716E-3</v>
      </c>
      <c r="N67" s="150">
        <f t="shared" si="3"/>
        <v>2.3889154323937234E-3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100.87922225384978</v>
      </c>
      <c r="D68" s="150">
        <f t="shared" ca="1" si="4"/>
        <v>5.832082861364607E-2</v>
      </c>
      <c r="E68" s="150">
        <f t="shared" si="6"/>
        <v>6.7891525222213867E-2</v>
      </c>
      <c r="F68" s="150">
        <f t="shared" si="5"/>
        <v>6.3331156249389453E-2</v>
      </c>
      <c r="G68" s="150">
        <v>2.455558547341119E-2</v>
      </c>
      <c r="H68" s="512">
        <v>4.4999999999999998E-2</v>
      </c>
      <c r="I68" s="228">
        <v>4.4999999999999998E-2</v>
      </c>
      <c r="J68" s="73">
        <v>3.1659999999999999</v>
      </c>
      <c r="K68" s="73">
        <v>3.1695000000000002</v>
      </c>
      <c r="L68" s="73">
        <v>63.66</v>
      </c>
      <c r="M68" s="54">
        <f t="shared" ref="M68:M99" si="7">L68/L67-1</f>
        <v>1.1439466158245981E-2</v>
      </c>
      <c r="N68" s="150">
        <f t="shared" si="3"/>
        <v>1.5472962194927442E-2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100.97140944593718</v>
      </c>
      <c r="D69" s="150">
        <f t="shared" ca="1" si="4"/>
        <v>7.502822582958335E-2</v>
      </c>
      <c r="E69" s="150">
        <f t="shared" si="6"/>
        <v>7.4589475685599149E-2</v>
      </c>
      <c r="F69" s="150">
        <f t="shared" si="5"/>
        <v>0.10841597896736888</v>
      </c>
      <c r="G69" s="150">
        <v>1.4161366660360608E-2</v>
      </c>
      <c r="H69" s="512">
        <v>0.05</v>
      </c>
      <c r="I69" s="228">
        <v>4.8750000000000002E-2</v>
      </c>
      <c r="J69" s="73">
        <v>3.0844999999999998</v>
      </c>
      <c r="K69" s="73">
        <v>3.1223999999999998</v>
      </c>
      <c r="L69" s="73">
        <v>64.45</v>
      </c>
      <c r="M69" s="54">
        <f t="shared" si="7"/>
        <v>1.2409676405906511E-2</v>
      </c>
      <c r="N69" s="154">
        <f t="shared" si="3"/>
        <v>2.8074653054713794E-2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106.36866869152595</v>
      </c>
      <c r="D70" s="152">
        <f t="shared" ca="1" si="4"/>
        <v>8.5184500919560202E-2</v>
      </c>
      <c r="E70" s="152">
        <f t="shared" si="6"/>
        <v>8.5184500919560202E-2</v>
      </c>
      <c r="F70" s="152">
        <f t="shared" si="5"/>
        <v>0.11424368666241924</v>
      </c>
      <c r="G70" s="152">
        <v>2.7794278815220341E-2</v>
      </c>
      <c r="H70" s="513">
        <v>0.05</v>
      </c>
      <c r="I70" s="522">
        <v>0.05</v>
      </c>
      <c r="J70" s="146">
        <v>2.9980000000000002</v>
      </c>
      <c r="K70" s="146">
        <v>2.9992999999999999</v>
      </c>
      <c r="L70" s="146">
        <v>65.010000000000005</v>
      </c>
      <c r="M70" s="60">
        <f t="shared" si="7"/>
        <v>8.6889061287820368E-3</v>
      </c>
      <c r="N70" s="145">
        <f t="shared" si="3"/>
        <v>3.9162404092071723E-2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101.09238175377016</v>
      </c>
      <c r="D71" s="150">
        <f t="shared" ca="1" si="4"/>
        <v>0.10145577648442461</v>
      </c>
      <c r="E71" s="150">
        <f t="shared" si="6"/>
        <v>9.6734275356330723E-2</v>
      </c>
      <c r="F71" s="150">
        <f t="shared" si="5"/>
        <v>0.10145577648442461</v>
      </c>
      <c r="G71" s="150">
        <v>3.2460076428589169E-2</v>
      </c>
      <c r="H71" s="512">
        <v>5.2499999999999998E-2</v>
      </c>
      <c r="I71" s="228">
        <v>5.2499999999999998E-2</v>
      </c>
      <c r="J71" s="73">
        <v>2.7505000000000002</v>
      </c>
      <c r="K71" s="73">
        <v>2.8427500000000001</v>
      </c>
      <c r="L71" s="73">
        <v>66.430000000000007</v>
      </c>
      <c r="M71" s="54">
        <f t="shared" si="7"/>
        <v>2.184279341639761E-2</v>
      </c>
      <c r="N71" s="150">
        <f t="shared" ref="N71:N102" si="8">L71/L67-1</f>
        <v>5.5449634572608986E-2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111.50411676201857</v>
      </c>
      <c r="D72" s="150">
        <f t="shared" ca="1" si="4"/>
        <v>0.10348066406606682</v>
      </c>
      <c r="E72" s="150">
        <f t="shared" si="6"/>
        <v>0.10737565629122914</v>
      </c>
      <c r="F72" s="150">
        <f t="shared" si="5"/>
        <v>0.10532292250858744</v>
      </c>
      <c r="G72" s="150">
        <v>2.1528124267159887E-2</v>
      </c>
      <c r="H72" s="512">
        <v>5.7500000000000002E-2</v>
      </c>
      <c r="I72" s="228">
        <v>5.6250000000000001E-2</v>
      </c>
      <c r="J72" s="73">
        <v>2.9609999999999999</v>
      </c>
      <c r="K72" s="73">
        <v>2.8887499999999999</v>
      </c>
      <c r="L72" s="73">
        <v>67.3</v>
      </c>
      <c r="M72" s="54">
        <f t="shared" si="7"/>
        <v>1.3096492548547278E-2</v>
      </c>
      <c r="N72" s="150">
        <f t="shared" si="8"/>
        <v>5.7178762174049602E-2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110.64395028980928</v>
      </c>
      <c r="D73" s="150">
        <f t="shared" ca="1" si="4"/>
        <v>0.10083773201306689</v>
      </c>
      <c r="E73" s="150">
        <f t="shared" si="6"/>
        <v>0.10412682961344477</v>
      </c>
      <c r="F73" s="150">
        <f t="shared" si="5"/>
        <v>9.5794848234252328E-2</v>
      </c>
      <c r="G73" s="150">
        <v>1.001392528145284E-2</v>
      </c>
      <c r="H73" s="512">
        <v>6.5000000000000002E-2</v>
      </c>
      <c r="I73" s="228">
        <v>6.25E-2</v>
      </c>
      <c r="J73" s="73">
        <v>2.9824999999999999</v>
      </c>
      <c r="K73" s="73">
        <v>2.8967499999999999</v>
      </c>
      <c r="L73" s="73">
        <v>68.459999999999994</v>
      </c>
      <c r="M73" s="54">
        <f t="shared" si="7"/>
        <v>1.7236255572065318E-2</v>
      </c>
      <c r="N73" s="154">
        <f t="shared" si="8"/>
        <v>6.2218774243599562E-2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113.26582440028403</v>
      </c>
      <c r="D74" s="152">
        <f t="shared" ca="1" si="4"/>
        <v>9.1265683014705168E-2</v>
      </c>
      <c r="E74" s="152">
        <f t="shared" si="6"/>
        <v>9.1265683014705168E-2</v>
      </c>
      <c r="F74" s="152">
        <f t="shared" si="5"/>
        <v>6.4841985836639138E-2</v>
      </c>
      <c r="G74" s="152">
        <v>-7.8019059099765364E-4</v>
      </c>
      <c r="H74" s="513">
        <v>6.5000000000000002E-2</v>
      </c>
      <c r="I74" s="522">
        <v>6.5000000000000002E-2</v>
      </c>
      <c r="J74" s="146">
        <v>3.1345000000000001</v>
      </c>
      <c r="K74" s="146">
        <v>3.1047500000000001</v>
      </c>
      <c r="L74" s="146">
        <v>69.34</v>
      </c>
      <c r="M74" s="60">
        <f t="shared" si="7"/>
        <v>1.2854221443178604E-2</v>
      </c>
      <c r="N74" s="145">
        <f t="shared" si="8"/>
        <v>6.6605137671127412E-2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103.71476385159187</v>
      </c>
      <c r="D75" s="150">
        <f t="shared" ca="1" si="4"/>
        <v>2.5940452211414167E-2</v>
      </c>
      <c r="E75" s="150">
        <f t="shared" si="6"/>
        <v>7.2846621436160053E-2</v>
      </c>
      <c r="F75" s="150">
        <f t="shared" si="5"/>
        <v>2.5940452211414167E-2</v>
      </c>
      <c r="G75" s="150">
        <v>-4.1160541550306906E-3</v>
      </c>
      <c r="H75" s="512">
        <v>0.06</v>
      </c>
      <c r="I75" s="228">
        <v>6.25E-2</v>
      </c>
      <c r="J75" s="73">
        <v>3.1526999999999998</v>
      </c>
      <c r="K75" s="73">
        <v>3.1696</v>
      </c>
      <c r="L75" s="73">
        <v>69.61</v>
      </c>
      <c r="M75" s="54">
        <f t="shared" si="7"/>
        <v>3.8938563599653087E-3</v>
      </c>
      <c r="N75" s="150">
        <f t="shared" si="8"/>
        <v>4.786993828089714E-2</v>
      </c>
    </row>
    <row r="76" spans="1:219" ht="15.75" customHeight="1">
      <c r="A76" s="48">
        <v>39965</v>
      </c>
      <c r="B76" s="48" t="s">
        <v>41</v>
      </c>
      <c r="C76" s="151">
        <v>110.68614201749804</v>
      </c>
      <c r="D76" s="150">
        <f t="shared" ca="1" si="4"/>
        <v>8.4874744687630788E-3</v>
      </c>
      <c r="E76" s="150">
        <f t="shared" si="6"/>
        <v>4.3754473716880238E-2</v>
      </c>
      <c r="F76" s="150">
        <f t="shared" si="5"/>
        <v>-7.335825512759464E-3</v>
      </c>
      <c r="G76" s="150">
        <v>-4.702859266246584E-3</v>
      </c>
      <c r="H76" s="512">
        <v>0.03</v>
      </c>
      <c r="I76" s="228">
        <v>0.04</v>
      </c>
      <c r="J76" s="73">
        <v>3.0065</v>
      </c>
      <c r="K76" s="73">
        <v>2.9935</v>
      </c>
      <c r="L76" s="73">
        <v>69.36</v>
      </c>
      <c r="M76" s="54">
        <f t="shared" si="7"/>
        <v>-3.5914380117799682E-3</v>
      </c>
      <c r="N76" s="150">
        <f t="shared" si="8"/>
        <v>3.0609212481426562E-2</v>
      </c>
    </row>
    <row r="77" spans="1:219" ht="15.75" customHeight="1">
      <c r="A77" s="48">
        <v>40057</v>
      </c>
      <c r="B77" s="48" t="s">
        <v>42</v>
      </c>
      <c r="C77" s="151">
        <v>110.53270356248026</v>
      </c>
      <c r="D77" s="150">
        <f t="shared" ca="1" si="4"/>
        <v>5.2380840090668901E-3</v>
      </c>
      <c r="E77" s="150">
        <f t="shared" si="6"/>
        <v>1.9995656481354152E-2</v>
      </c>
      <c r="F77" s="150">
        <f t="shared" si="5"/>
        <v>-1.0054478987565618E-3</v>
      </c>
      <c r="G77" s="150">
        <v>8.5230983952553352E-3</v>
      </c>
      <c r="H77" s="512">
        <v>1.2500000000000001E-2</v>
      </c>
      <c r="I77" s="228">
        <v>1.6250000000000001E-2</v>
      </c>
      <c r="J77" s="73">
        <v>2.8820000000000001</v>
      </c>
      <c r="K77" s="73">
        <v>2.9340000000000002</v>
      </c>
      <c r="L77" s="73">
        <v>69.28</v>
      </c>
      <c r="M77" s="54">
        <f t="shared" si="7"/>
        <v>-1.1534025374855261E-3</v>
      </c>
      <c r="N77" s="154">
        <f t="shared" si="8"/>
        <v>1.1977797253871048E-2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116.35600279017682</v>
      </c>
      <c r="D78" s="152">
        <f t="shared" ca="1" si="4"/>
        <v>1.0958236592418569E-2</v>
      </c>
      <c r="E78" s="152">
        <f t="shared" si="6"/>
        <v>1.0958236592418569E-2</v>
      </c>
      <c r="F78" s="152">
        <f t="shared" si="5"/>
        <v>2.7282531215876871E-2</v>
      </c>
      <c r="G78" s="152">
        <v>2.6544344507993589E-2</v>
      </c>
      <c r="H78" s="513">
        <v>1.2500000000000001E-2</v>
      </c>
      <c r="I78" s="522">
        <v>1.2500000000000001E-2</v>
      </c>
      <c r="J78" s="146">
        <v>2.8879999999999999</v>
      </c>
      <c r="K78" s="146">
        <v>2.8984999999999999</v>
      </c>
      <c r="L78" s="146">
        <v>69.510000000000005</v>
      </c>
      <c r="M78" s="60">
        <f t="shared" si="7"/>
        <v>3.3198614318707964E-3</v>
      </c>
      <c r="N78" s="145">
        <f t="shared" si="8"/>
        <v>2.4516873377560255E-3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109.57848715239282</v>
      </c>
      <c r="D79" s="150">
        <f t="shared" ca="1" si="4"/>
        <v>5.6537016361446035E-2</v>
      </c>
      <c r="E79" s="150">
        <f t="shared" si="6"/>
        <v>1.8274098312473397E-2</v>
      </c>
      <c r="F79" s="150">
        <f t="shared" si="5"/>
        <v>5.6537016361446035E-2</v>
      </c>
      <c r="G79" s="150">
        <v>2.4235933713558921E-2</v>
      </c>
      <c r="H79" s="512">
        <v>1.2500000000000001E-2</v>
      </c>
      <c r="I79" s="154">
        <v>1.2500000000000001E-2</v>
      </c>
      <c r="J79" s="73">
        <v>2.8420000000000001</v>
      </c>
      <c r="K79" s="73">
        <v>2.8494999999999999</v>
      </c>
      <c r="L79" s="73">
        <v>70.13</v>
      </c>
      <c r="M79" s="54">
        <f t="shared" si="7"/>
        <v>8.9195799165586731E-3</v>
      </c>
      <c r="N79" s="150">
        <f t="shared" si="8"/>
        <v>7.4701910645020853E-3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121.17109761468421</v>
      </c>
      <c r="D80" s="150">
        <f t="shared" ca="1" si="4"/>
        <v>7.6252844323192237E-2</v>
      </c>
      <c r="E80" s="150">
        <f t="shared" si="6"/>
        <v>4.4095686958605329E-2</v>
      </c>
      <c r="F80" s="150">
        <f t="shared" si="5"/>
        <v>9.4726904435142645E-2</v>
      </c>
      <c r="G80" s="150">
        <v>3.2712288644108023E-2</v>
      </c>
      <c r="H80" s="512">
        <v>1.7500000000000002E-2</v>
      </c>
      <c r="I80" s="154">
        <v>1.4999999999999999E-2</v>
      </c>
      <c r="J80" s="73">
        <v>2.8254999999999999</v>
      </c>
      <c r="K80" s="73">
        <v>2.8359999999999999</v>
      </c>
      <c r="L80" s="73">
        <v>70.5</v>
      </c>
      <c r="M80" s="54">
        <f t="shared" si="7"/>
        <v>5.2759161557109913E-3</v>
      </c>
      <c r="N80" s="150">
        <f t="shared" si="8"/>
        <v>1.6435986159169635E-2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121.04355707998174</v>
      </c>
      <c r="D81" s="150">
        <f t="shared" ca="1" si="4"/>
        <v>8.2661601126691409E-2</v>
      </c>
      <c r="E81" s="150">
        <f t="shared" si="6"/>
        <v>6.8347214745315465E-2</v>
      </c>
      <c r="F81" s="150">
        <f t="shared" si="5"/>
        <v>9.5092702691019104E-2</v>
      </c>
      <c r="G81" s="150">
        <v>9.4564071487035495E-3</v>
      </c>
      <c r="H81" s="512">
        <v>0.03</v>
      </c>
      <c r="I81" s="228">
        <v>2.5000000000000001E-2</v>
      </c>
      <c r="J81" s="73">
        <v>2.7860999999999998</v>
      </c>
      <c r="K81" s="73">
        <v>2.8030499999999998</v>
      </c>
      <c r="L81" s="73">
        <v>70.92</v>
      </c>
      <c r="M81" s="54">
        <f t="shared" si="7"/>
        <v>5.9574468085106247E-3</v>
      </c>
      <c r="N81" s="154">
        <f t="shared" si="8"/>
        <v>2.3672055427251815E-2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126.25177317080573</v>
      </c>
      <c r="D82" s="152">
        <f t="shared" ca="1" si="4"/>
        <v>8.3290659417670776E-2</v>
      </c>
      <c r="E82" s="152">
        <f t="shared" si="6"/>
        <v>8.3290659417670776E-2</v>
      </c>
      <c r="F82" s="152">
        <f t="shared" si="5"/>
        <v>8.504735590198842E-2</v>
      </c>
      <c r="G82" s="152">
        <v>1.5380112920745592E-2</v>
      </c>
      <c r="H82" s="513">
        <v>0.03</v>
      </c>
      <c r="I82" s="522">
        <v>0.03</v>
      </c>
      <c r="J82" s="146">
        <v>2.8062999999999998</v>
      </c>
      <c r="K82" s="146">
        <v>2.8024</v>
      </c>
      <c r="L82" s="146">
        <v>70.95</v>
      </c>
      <c r="M82" s="60">
        <f t="shared" si="7"/>
        <v>4.2301184433157779E-4</v>
      </c>
      <c r="N82" s="145">
        <f t="shared" si="8"/>
        <v>2.0716443677168739E-2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118.798426717786</v>
      </c>
      <c r="D83" s="150">
        <f t="shared" ca="1" si="4"/>
        <v>8.4140051619537637E-2</v>
      </c>
      <c r="E83" s="150">
        <f t="shared" si="6"/>
        <v>8.970417052538604E-2</v>
      </c>
      <c r="F83" s="150">
        <f t="shared" si="5"/>
        <v>8.4140051619537637E-2</v>
      </c>
      <c r="G83" s="150">
        <v>2.2399961422704839E-2</v>
      </c>
      <c r="H83" s="512">
        <v>3.7499999999999999E-2</v>
      </c>
      <c r="I83" s="154">
        <v>3.5000000000000003E-2</v>
      </c>
      <c r="J83" s="148">
        <v>2.8025000000000002</v>
      </c>
      <c r="K83" s="148">
        <v>2.7862499999999999</v>
      </c>
      <c r="L83" s="73">
        <v>72</v>
      </c>
      <c r="M83" s="54">
        <f t="shared" si="7"/>
        <v>1.4799154334038001E-2</v>
      </c>
      <c r="N83" s="150">
        <f t="shared" si="8"/>
        <v>2.6664765435619575E-2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127.5752469890276</v>
      </c>
      <c r="D84" s="150">
        <f t="shared" ca="1" si="4"/>
        <v>6.7710149751765814E-2</v>
      </c>
      <c r="E84" s="150">
        <f t="shared" si="6"/>
        <v>7.8731857751037859E-2</v>
      </c>
      <c r="F84" s="150">
        <f t="shared" si="5"/>
        <v>5.2852119857064839E-2</v>
      </c>
      <c r="G84" s="150">
        <v>6.8936222494693222E-3</v>
      </c>
      <c r="H84" s="512">
        <v>4.2500000000000003E-2</v>
      </c>
      <c r="I84" s="154">
        <v>4.1250000000000002E-2</v>
      </c>
      <c r="J84" s="148">
        <v>2.7494999999999998</v>
      </c>
      <c r="K84" s="148">
        <v>2.7887499999999998</v>
      </c>
      <c r="L84" s="73">
        <v>72.55</v>
      </c>
      <c r="M84" s="54">
        <f t="shared" si="7"/>
        <v>7.6388888888887507E-3</v>
      </c>
      <c r="N84" s="150">
        <f t="shared" si="8"/>
        <v>2.907801418439715E-2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128.0782373866866</v>
      </c>
      <c r="D85" s="150">
        <f t="shared" ca="1" si="4"/>
        <v>6.4409354677790187E-2</v>
      </c>
      <c r="E85" s="150">
        <f t="shared" si="6"/>
        <v>6.9538821121410965E-2</v>
      </c>
      <c r="F85" s="150">
        <f t="shared" si="5"/>
        <v>5.8116933081011179E-2</v>
      </c>
      <c r="G85" s="150">
        <v>1.2246814999768763E-2</v>
      </c>
      <c r="H85" s="512">
        <v>4.2500000000000003E-2</v>
      </c>
      <c r="I85" s="154">
        <v>4.2500000000000003E-2</v>
      </c>
      <c r="J85" s="148">
        <v>2.774</v>
      </c>
      <c r="K85" s="148">
        <v>2.7561</v>
      </c>
      <c r="L85" s="73">
        <v>73.56</v>
      </c>
      <c r="M85" s="54">
        <f t="shared" si="7"/>
        <v>1.3921433494141988E-2</v>
      </c>
      <c r="N85" s="154">
        <f t="shared" si="8"/>
        <v>3.7225042301184397E-2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133.84417463291345</v>
      </c>
      <c r="D86" s="152">
        <f t="shared" ca="1" si="4"/>
        <v>6.3281021841679053E-2</v>
      </c>
      <c r="E86" s="152">
        <f t="shared" si="6"/>
        <v>6.3281021841679053E-2</v>
      </c>
      <c r="F86" s="152">
        <f t="shared" si="5"/>
        <v>6.0136988744197373E-2</v>
      </c>
      <c r="G86" s="152">
        <v>1.5549396109039382E-2</v>
      </c>
      <c r="H86" s="513">
        <v>4.2500000000000003E-2</v>
      </c>
      <c r="I86" s="522">
        <v>4.2500000000000003E-2</v>
      </c>
      <c r="J86" s="146">
        <v>2.6964999999999999</v>
      </c>
      <c r="K86" s="146">
        <v>2.7017499999999997</v>
      </c>
      <c r="L86" s="146">
        <v>74.31</v>
      </c>
      <c r="M86" s="60">
        <f t="shared" si="7"/>
        <v>1.0195758564437218E-2</v>
      </c>
      <c r="N86" s="145">
        <f t="shared" si="8"/>
        <v>4.7357293868921735E-2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126.05774182171521</v>
      </c>
      <c r="D87" s="150">
        <f t="shared" ref="D87:D118" ca="1" si="9">AVERAGE(OFFSET($C$1,MATCH(EDATE(A87,0),$A$1:$A$304,0)-1,,IF(MONTH($A87)=3,-1,IF(MONTH($A87)=6,-2,IF(MONTH($A87)=9,-3,-4)))))/AVERAGE(OFFSET($C$1,MATCH(EDATE(A87,-12),$A$1:$A$304,0)-1,,IF(MONTH($A87)=3,-1,IF(MONTH($A87)=6,-2,IF(MONTH($A87)=9,-3,-4)))))-1</f>
        <v>6.1106155228589198E-2</v>
      </c>
      <c r="E87" s="150">
        <f t="shared" si="6"/>
        <v>5.805989490311414E-2</v>
      </c>
      <c r="F87" s="150">
        <f t="shared" ref="F87:F118" si="10">C87/C83-1</f>
        <v>6.1106155228589198E-2</v>
      </c>
      <c r="G87" s="150">
        <v>1.851990920505342E-2</v>
      </c>
      <c r="H87" s="512">
        <v>4.2500000000000003E-2</v>
      </c>
      <c r="I87" s="154">
        <v>4.2500000000000003E-2</v>
      </c>
      <c r="J87" s="148">
        <v>2.6684999999999999</v>
      </c>
      <c r="K87" s="148">
        <v>2.67875</v>
      </c>
      <c r="L87" s="73">
        <v>75.05</v>
      </c>
      <c r="M87" s="54">
        <f t="shared" si="7"/>
        <v>9.958282869061863E-3</v>
      </c>
      <c r="N87" s="150">
        <f t="shared" si="8"/>
        <v>4.2361111111111072E-2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135.09408651098897</v>
      </c>
      <c r="D88" s="150">
        <f t="shared" ca="1" si="9"/>
        <v>5.9982685664202506E-2</v>
      </c>
      <c r="E88" s="150">
        <f t="shared" si="6"/>
        <v>5.9564680299897255E-2</v>
      </c>
      <c r="F88" s="150">
        <f t="shared" si="10"/>
        <v>5.8936507664437698E-2</v>
      </c>
      <c r="G88" s="150">
        <v>1.4296468712464927E-2</v>
      </c>
      <c r="H88" s="512">
        <v>4.2500000000000003E-2</v>
      </c>
      <c r="I88" s="154">
        <v>4.2500000000000003E-2</v>
      </c>
      <c r="J88" s="148">
        <v>2.6640000000000001</v>
      </c>
      <c r="K88" s="148">
        <v>2.6492500000000003</v>
      </c>
      <c r="L88" s="73">
        <v>75.45</v>
      </c>
      <c r="M88" s="54">
        <f t="shared" si="7"/>
        <v>5.3297801465690409E-3</v>
      </c>
      <c r="N88" s="150">
        <f t="shared" si="8"/>
        <v>3.997243280496221E-2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137.07003700547588</v>
      </c>
      <c r="D89" s="150">
        <f t="shared" ca="1" si="9"/>
        <v>6.347932415477664E-2</v>
      </c>
      <c r="E89" s="150">
        <f t="shared" si="6"/>
        <v>6.2636558692131361E-2</v>
      </c>
      <c r="F89" s="150">
        <f t="shared" si="10"/>
        <v>7.0205522829313693E-2</v>
      </c>
      <c r="G89" s="150">
        <v>1.8788879673581116E-2</v>
      </c>
      <c r="H89" s="512">
        <v>4.2500000000000003E-2</v>
      </c>
      <c r="I89" s="154">
        <v>4.2500000000000003E-2</v>
      </c>
      <c r="J89" s="148">
        <v>2.5975000000000001</v>
      </c>
      <c r="K89" s="148">
        <v>2.6120000000000001</v>
      </c>
      <c r="L89" s="73">
        <v>76.31</v>
      </c>
      <c r="M89" s="54">
        <f t="shared" si="7"/>
        <v>1.1398277004638802E-2</v>
      </c>
      <c r="N89" s="154">
        <f t="shared" si="8"/>
        <v>3.738444806960306E-2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141.28251997618966</v>
      </c>
      <c r="D90" s="152">
        <f t="shared" ca="1" si="9"/>
        <v>6.1397875105325461E-2</v>
      </c>
      <c r="E90" s="152">
        <f t="shared" ref="E90:E121" si="11">AVERAGE(C87:C90)/AVERAGE(C83:C86)-1</f>
        <v>6.1397875105325461E-2</v>
      </c>
      <c r="F90" s="152">
        <f t="shared" si="10"/>
        <v>5.5574666313845444E-2</v>
      </c>
      <c r="G90" s="152">
        <v>1.9737751905344325E-3</v>
      </c>
      <c r="H90" s="513">
        <v>4.2500000000000003E-2</v>
      </c>
      <c r="I90" s="522">
        <v>4.2500000000000003E-2</v>
      </c>
      <c r="J90" s="146">
        <v>2.5514999999999999</v>
      </c>
      <c r="K90" s="146">
        <v>2.57375</v>
      </c>
      <c r="L90" s="146">
        <v>76.28</v>
      </c>
      <c r="M90" s="60">
        <f t="shared" si="7"/>
        <v>-3.9313327217926908E-4</v>
      </c>
      <c r="N90" s="145">
        <f t="shared" si="8"/>
        <v>2.6510563854124536E-2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132.33350869588136</v>
      </c>
      <c r="D91" s="150">
        <f t="shared" ca="1" si="9"/>
        <v>4.978485877560801E-2</v>
      </c>
      <c r="E91" s="150">
        <f t="shared" si="11"/>
        <v>5.862561290118129E-2</v>
      </c>
      <c r="F91" s="150">
        <f t="shared" si="10"/>
        <v>4.978485877560801E-2</v>
      </c>
      <c r="G91" s="150">
        <v>2.6350072780542799E-2</v>
      </c>
      <c r="H91" s="512">
        <v>4.2500000000000003E-2</v>
      </c>
      <c r="I91" s="154">
        <v>4.2500000000000003E-2</v>
      </c>
      <c r="J91" s="148">
        <v>2.5895000000000001</v>
      </c>
      <c r="K91" s="148">
        <v>2.5825</v>
      </c>
      <c r="L91" s="73">
        <v>76.989999999999995</v>
      </c>
      <c r="M91" s="54">
        <f t="shared" si="7"/>
        <v>9.3078133193496004E-3</v>
      </c>
      <c r="N91" s="150">
        <f t="shared" si="8"/>
        <v>2.584943371085946E-2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143.55698127928233</v>
      </c>
      <c r="D92" s="150">
        <f t="shared" ca="1" si="9"/>
        <v>5.6437137494142364E-2</v>
      </c>
      <c r="E92" s="150">
        <f t="shared" si="11"/>
        <v>5.9587730000873362E-2</v>
      </c>
      <c r="F92" s="150">
        <f t="shared" si="10"/>
        <v>6.2644450152190556E-2</v>
      </c>
      <c r="G92" s="150">
        <v>1.0172166211219746E-2</v>
      </c>
      <c r="H92" s="512">
        <v>4.2500000000000003E-2</v>
      </c>
      <c r="I92" s="154">
        <v>4.2500000000000003E-2</v>
      </c>
      <c r="J92" s="148">
        <v>2.7805</v>
      </c>
      <c r="K92" s="148">
        <v>2.7117499999999999</v>
      </c>
      <c r="L92" s="73">
        <v>77.540000000000006</v>
      </c>
      <c r="M92" s="54">
        <f t="shared" si="7"/>
        <v>7.1437849071309678E-3</v>
      </c>
      <c r="N92" s="154">
        <f t="shared" si="8"/>
        <v>2.7700463883366444E-2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144.23427866110302</v>
      </c>
      <c r="D93" s="150">
        <f t="shared" ca="1" si="9"/>
        <v>5.5001759583156229E-2</v>
      </c>
      <c r="E93" s="150">
        <f t="shared" si="11"/>
        <v>5.5145877460919701E-2</v>
      </c>
      <c r="F93" s="150">
        <f t="shared" si="10"/>
        <v>5.2267014820612578E-2</v>
      </c>
      <c r="G93" s="150">
        <v>1.3178487891966295E-2</v>
      </c>
      <c r="H93" s="512">
        <v>4.2500000000000003E-2</v>
      </c>
      <c r="I93" s="154">
        <v>4.2500000000000003E-2</v>
      </c>
      <c r="J93" s="148">
        <v>2.7814999999999999</v>
      </c>
      <c r="K93" s="148">
        <v>2.7880000000000003</v>
      </c>
      <c r="L93" s="73">
        <v>78.47</v>
      </c>
      <c r="M93" s="54">
        <f t="shared" si="7"/>
        <v>1.1993809646633879E-2</v>
      </c>
      <c r="N93" s="154">
        <f t="shared" si="8"/>
        <v>2.8305595596907374E-2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150.95191211502785</v>
      </c>
      <c r="D94" s="152">
        <f t="shared" ca="1" si="9"/>
        <v>5.8520924567698529E-2</v>
      </c>
      <c r="E94" s="152">
        <f t="shared" si="11"/>
        <v>5.8520924567698529E-2</v>
      </c>
      <c r="F94" s="152">
        <f t="shared" si="10"/>
        <v>6.8440116586735433E-2</v>
      </c>
      <c r="G94" s="152">
        <v>1.5063133875216739E-2</v>
      </c>
      <c r="H94" s="513">
        <v>0.04</v>
      </c>
      <c r="I94" s="522">
        <v>4.1250000000000002E-2</v>
      </c>
      <c r="J94" s="146">
        <v>2.7989999999999999</v>
      </c>
      <c r="K94" s="146">
        <v>2.7865000000000002</v>
      </c>
      <c r="L94" s="146">
        <v>78.459999999999994</v>
      </c>
      <c r="M94" s="60">
        <f t="shared" si="7"/>
        <v>-1.2743723716079902E-4</v>
      </c>
      <c r="N94" s="145">
        <f t="shared" si="8"/>
        <v>2.8578919769270961E-2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138.89094475560114</v>
      </c>
      <c r="D95" s="150">
        <f t="shared" ca="1" si="9"/>
        <v>4.9552347884839643E-2</v>
      </c>
      <c r="E95" s="150">
        <f t="shared" si="11"/>
        <v>5.8364094946924183E-2</v>
      </c>
      <c r="F95" s="150">
        <f t="shared" si="10"/>
        <v>4.9552347884839643E-2</v>
      </c>
      <c r="G95" s="150">
        <v>4.3201514099522331E-3</v>
      </c>
      <c r="H95" s="512">
        <v>0.04</v>
      </c>
      <c r="I95" s="150">
        <v>0.04</v>
      </c>
      <c r="J95" s="148">
        <v>2.8085</v>
      </c>
      <c r="K95" s="148">
        <v>2.8155000000000001</v>
      </c>
      <c r="L95" s="73">
        <v>79.599999999999994</v>
      </c>
      <c r="M95" s="54">
        <f t="shared" si="7"/>
        <v>1.4529696660718905E-2</v>
      </c>
      <c r="N95" s="150">
        <f t="shared" si="8"/>
        <v>3.3900506559293442E-2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146.36959120734457</v>
      </c>
      <c r="D96" s="150">
        <f t="shared" ca="1" si="9"/>
        <v>3.3962917636724432E-2</v>
      </c>
      <c r="E96" s="150">
        <f t="shared" si="11"/>
        <v>4.7278319369315147E-2</v>
      </c>
      <c r="F96" s="150">
        <f t="shared" si="10"/>
        <v>1.9592289437951216E-2</v>
      </c>
      <c r="G96" s="150">
        <v>-5.8680375045847555E-3</v>
      </c>
      <c r="H96" s="512">
        <v>0.04</v>
      </c>
      <c r="I96" s="150">
        <v>0.04</v>
      </c>
      <c r="J96" s="148">
        <v>2.7985000000000002</v>
      </c>
      <c r="K96" s="148">
        <v>2.8029999999999999</v>
      </c>
      <c r="L96" s="73">
        <v>80.22</v>
      </c>
      <c r="M96" s="54">
        <f t="shared" si="7"/>
        <v>7.7889447236181297E-3</v>
      </c>
      <c r="N96" s="150">
        <f t="shared" si="8"/>
        <v>3.4562806293525927E-2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146.86372768873889</v>
      </c>
      <c r="D97" s="150">
        <f t="shared" ca="1" si="9"/>
        <v>2.8561741442592048E-2</v>
      </c>
      <c r="E97" s="150">
        <f t="shared" si="11"/>
        <v>3.8597445373058425E-2</v>
      </c>
      <c r="F97" s="150">
        <f t="shared" si="10"/>
        <v>1.8230403008525409E-2</v>
      </c>
      <c r="G97" s="150">
        <v>5.1200507875761581E-3</v>
      </c>
      <c r="H97" s="512">
        <v>3.5000000000000003E-2</v>
      </c>
      <c r="I97" s="154">
        <v>3.6249999999999998E-2</v>
      </c>
      <c r="J97" s="148">
        <v>2.8904000000000001</v>
      </c>
      <c r="K97" s="148">
        <v>2.8457499999999998</v>
      </c>
      <c r="L97" s="73">
        <v>80.62</v>
      </c>
      <c r="M97" s="54">
        <f t="shared" si="7"/>
        <v>4.9862877088009405E-3</v>
      </c>
      <c r="N97" s="154">
        <f t="shared" si="8"/>
        <v>2.739900598955014E-2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152.56534765183724</v>
      </c>
      <c r="D98" s="152">
        <f t="shared" ca="1" si="9"/>
        <v>2.383730768750425E-2</v>
      </c>
      <c r="E98" s="152">
        <f t="shared" si="11"/>
        <v>2.383730768750425E-2</v>
      </c>
      <c r="F98" s="152">
        <f t="shared" si="10"/>
        <v>1.0688407415335943E-2</v>
      </c>
      <c r="G98" s="152">
        <v>5.6754508498468859E-3</v>
      </c>
      <c r="H98" s="513">
        <v>3.5000000000000003E-2</v>
      </c>
      <c r="I98" s="522">
        <v>3.5000000000000003E-2</v>
      </c>
      <c r="J98" s="146">
        <v>2.9794999999999998</v>
      </c>
      <c r="K98" s="146">
        <v>2.9504999999999999</v>
      </c>
      <c r="L98" s="146">
        <v>80.989999999999995</v>
      </c>
      <c r="M98" s="60">
        <f t="shared" si="7"/>
        <v>4.5894319027535158E-3</v>
      </c>
      <c r="N98" s="145">
        <f t="shared" si="8"/>
        <v>3.2245730308437359E-2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141.57259667393404</v>
      </c>
      <c r="D99" s="150">
        <f t="shared" ca="1" si="9"/>
        <v>1.9307608016142952E-2</v>
      </c>
      <c r="E99" s="150">
        <f t="shared" si="11"/>
        <v>1.6856944781234562E-2</v>
      </c>
      <c r="F99" s="150">
        <f t="shared" si="10"/>
        <v>1.9307608016142952E-2</v>
      </c>
      <c r="G99" s="150">
        <v>1.4212717466244529E-2</v>
      </c>
      <c r="H99" s="512">
        <v>3.2500000000000001E-2</v>
      </c>
      <c r="I99" s="150">
        <v>3.2500000000000001E-2</v>
      </c>
      <c r="J99" s="148">
        <v>3.0964999999999998</v>
      </c>
      <c r="K99" s="148">
        <v>3.07775</v>
      </c>
      <c r="L99" s="73">
        <v>82</v>
      </c>
      <c r="M99" s="54">
        <f t="shared" si="7"/>
        <v>1.2470675392023844E-2</v>
      </c>
      <c r="N99" s="150">
        <f t="shared" si="8"/>
        <v>3.0150753768844352E-2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151.01846052129386</v>
      </c>
      <c r="D100" s="150">
        <f t="shared" ca="1" si="9"/>
        <v>2.5697635347759373E-2</v>
      </c>
      <c r="E100" s="150">
        <f t="shared" si="11"/>
        <v>1.9938790699615572E-2</v>
      </c>
      <c r="F100" s="150">
        <f t="shared" si="10"/>
        <v>3.1761168939549611E-2</v>
      </c>
      <c r="G100" s="150">
        <v>8.5402368661302575E-3</v>
      </c>
      <c r="H100" s="512">
        <v>3.2500000000000001E-2</v>
      </c>
      <c r="I100" s="150">
        <v>3.2500000000000001E-2</v>
      </c>
      <c r="J100" s="148">
        <v>3.1795</v>
      </c>
      <c r="K100" s="148">
        <v>3.1550000000000002</v>
      </c>
      <c r="L100" s="73">
        <v>83.06</v>
      </c>
      <c r="M100" s="54">
        <f t="shared" ref="M100:M131" si="12">L100/L99-1</f>
        <v>1.2926829268292694E-2</v>
      </c>
      <c r="N100" s="150">
        <f t="shared" si="8"/>
        <v>3.5402642732485612E-2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151.49845126458945</v>
      </c>
      <c r="D101" s="150">
        <f t="shared" ca="1" si="9"/>
        <v>2.7689361173612204E-2</v>
      </c>
      <c r="E101" s="150">
        <f t="shared" si="11"/>
        <v>2.3288004053821698E-2</v>
      </c>
      <c r="F101" s="150">
        <f t="shared" si="10"/>
        <v>3.1557986773107949E-2</v>
      </c>
      <c r="G101" s="150">
        <v>2.6268695612563508E-3</v>
      </c>
      <c r="H101" s="512">
        <v>3.5000000000000003E-2</v>
      </c>
      <c r="I101" s="154">
        <v>3.3750000000000002E-2</v>
      </c>
      <c r="J101" s="148">
        <v>3.2334999999999998</v>
      </c>
      <c r="K101" s="148">
        <v>3.21225</v>
      </c>
      <c r="L101" s="73">
        <v>83.77</v>
      </c>
      <c r="M101" s="54">
        <f t="shared" si="12"/>
        <v>8.5480375632072114E-3</v>
      </c>
      <c r="N101" s="154">
        <f t="shared" si="8"/>
        <v>3.907219052344324E-2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159.60889464171191</v>
      </c>
      <c r="D102" s="152">
        <f t="shared" ca="1" si="9"/>
        <v>3.251091079868651E-2</v>
      </c>
      <c r="E102" s="152">
        <f t="shared" si="11"/>
        <v>3.251091079868651E-2</v>
      </c>
      <c r="F102" s="152">
        <f t="shared" si="10"/>
        <v>4.6167410216561455E-2</v>
      </c>
      <c r="G102" s="152">
        <v>1.828090081677014E-2</v>
      </c>
      <c r="H102" s="513">
        <v>3.7499999999999999E-2</v>
      </c>
      <c r="I102" s="522">
        <v>3.6249999999999998E-2</v>
      </c>
      <c r="J102" s="146">
        <v>3.4140000000000001</v>
      </c>
      <c r="K102" s="146">
        <v>3.3505000000000003</v>
      </c>
      <c r="L102" s="146">
        <v>84.56</v>
      </c>
      <c r="M102" s="60">
        <f t="shared" si="12"/>
        <v>9.4305837411960969E-3</v>
      </c>
      <c r="N102" s="145">
        <f t="shared" si="8"/>
        <v>4.4079515989628337E-2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147.91346147486993</v>
      </c>
      <c r="D103" s="150">
        <f t="shared" ca="1" si="9"/>
        <v>4.4788786459430296E-2</v>
      </c>
      <c r="E103" s="150">
        <f t="shared" si="11"/>
        <v>3.8592294345950018E-2</v>
      </c>
      <c r="F103" s="150">
        <f t="shared" si="10"/>
        <v>4.4788786459430296E-2</v>
      </c>
      <c r="G103" s="150">
        <v>1.4996380764891626E-2</v>
      </c>
      <c r="H103" s="524">
        <v>4.2500000000000003E-2</v>
      </c>
      <c r="I103" s="55">
        <v>4.1250000000000002E-2</v>
      </c>
      <c r="J103" s="148">
        <v>3.3130000000000002</v>
      </c>
      <c r="K103" s="148">
        <v>3.3927500000000004</v>
      </c>
      <c r="L103" s="73">
        <v>85.53</v>
      </c>
      <c r="M103" s="54">
        <f t="shared" si="12"/>
        <v>1.1471144749290341E-2</v>
      </c>
      <c r="N103" s="54">
        <f t="shared" ref="N103:N134" si="13">L103/L99-1</f>
        <v>4.3048780487804805E-2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156.6593079487721</v>
      </c>
      <c r="D104" s="150">
        <f t="shared" ca="1" si="9"/>
        <v>4.0950370606916753E-2</v>
      </c>
      <c r="E104" s="150">
        <f t="shared" si="11"/>
        <v>3.9964828041905376E-2</v>
      </c>
      <c r="F104" s="150">
        <f t="shared" si="10"/>
        <v>3.735203900242956E-2</v>
      </c>
      <c r="G104" s="150">
        <v>-4.583928961389927E-3</v>
      </c>
      <c r="H104" s="512">
        <v>4.2500000000000003E-2</v>
      </c>
      <c r="I104" s="150">
        <v>4.2500000000000003E-2</v>
      </c>
      <c r="J104" s="148">
        <v>3.2854999999999999</v>
      </c>
      <c r="K104" s="148">
        <v>3.2865000000000002</v>
      </c>
      <c r="L104" s="73">
        <v>85.84</v>
      </c>
      <c r="M104" s="54">
        <f t="shared" si="12"/>
        <v>3.6244592540628506E-3</v>
      </c>
      <c r="N104" s="150">
        <f t="shared" si="13"/>
        <v>3.3469780881290712E-2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158.48516699252096</v>
      </c>
      <c r="D105" s="150">
        <f t="shared" ca="1" si="9"/>
        <v>4.2713073817329139E-2</v>
      </c>
      <c r="E105" s="150">
        <f t="shared" si="11"/>
        <v>4.359635169273246E-2</v>
      </c>
      <c r="F105" s="150">
        <f t="shared" si="10"/>
        <v>4.6117406941205807E-2</v>
      </c>
      <c r="G105" s="150">
        <v>1.728170716841948E-2</v>
      </c>
      <c r="H105" s="512">
        <v>4.2500000000000003E-2</v>
      </c>
      <c r="I105" s="154">
        <v>4.2500000000000003E-2</v>
      </c>
      <c r="J105" s="148">
        <v>3.3835000000000002</v>
      </c>
      <c r="K105" s="148">
        <v>3.36775</v>
      </c>
      <c r="L105" s="73">
        <v>86.39</v>
      </c>
      <c r="M105" s="54">
        <f t="shared" si="12"/>
        <v>6.4072693383037116E-3</v>
      </c>
      <c r="N105" s="154">
        <f t="shared" si="13"/>
        <v>3.127611316700496E-2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164.50871052715948</v>
      </c>
      <c r="D106" s="152">
        <f t="shared" ca="1" si="9"/>
        <v>3.9536701967685994E-2</v>
      </c>
      <c r="E106" s="152">
        <f t="shared" si="11"/>
        <v>3.9536701967685994E-2</v>
      </c>
      <c r="F106" s="152">
        <f t="shared" si="10"/>
        <v>3.0698889911158211E-2</v>
      </c>
      <c r="G106" s="152">
        <v>1.6950783935498759E-3</v>
      </c>
      <c r="H106" s="513">
        <v>4.2500000000000003E-2</v>
      </c>
      <c r="I106" s="522">
        <v>4.2500000000000003E-2</v>
      </c>
      <c r="J106" s="146">
        <v>3.3559999999999999</v>
      </c>
      <c r="K106" s="146">
        <v>3.35975</v>
      </c>
      <c r="L106" s="146">
        <v>87.29</v>
      </c>
      <c r="M106" s="60">
        <f t="shared" si="12"/>
        <v>1.0417872438939657E-2</v>
      </c>
      <c r="N106" s="145">
        <f t="shared" si="13"/>
        <v>3.22847682119205E-2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151.29184370351305</v>
      </c>
      <c r="D107" s="150">
        <f t="shared" ca="1" si="9"/>
        <v>2.2840262102966857E-2</v>
      </c>
      <c r="E107" s="150">
        <f t="shared" si="11"/>
        <v>3.4269533732446567E-2</v>
      </c>
      <c r="F107" s="150">
        <f t="shared" si="10"/>
        <v>2.2840262102966857E-2</v>
      </c>
      <c r="G107" s="150">
        <v>8.2467736042053374E-3</v>
      </c>
      <c r="H107" s="524">
        <v>4.2500000000000003E-2</v>
      </c>
      <c r="I107" s="55">
        <v>4.2500000000000003E-2</v>
      </c>
      <c r="J107" s="148">
        <v>3.2484999999999999</v>
      </c>
      <c r="K107" s="148">
        <v>3.26</v>
      </c>
      <c r="L107" s="73">
        <v>88.93</v>
      </c>
      <c r="M107" s="54">
        <f t="shared" si="12"/>
        <v>1.8787948218581763E-2</v>
      </c>
      <c r="N107" s="54">
        <f t="shared" si="13"/>
        <v>3.9752133754238361E-2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160.80791461109627</v>
      </c>
      <c r="D108" s="150">
        <f t="shared" ca="1" si="9"/>
        <v>2.4713269361574586E-2</v>
      </c>
      <c r="E108" s="150">
        <f t="shared" si="11"/>
        <v>3.1531829631922914E-2</v>
      </c>
      <c r="F108" s="150">
        <f t="shared" si="10"/>
        <v>2.6481711917690554E-2</v>
      </c>
      <c r="G108" s="150">
        <v>5.6536039646659653E-3</v>
      </c>
      <c r="H108" s="512">
        <v>0.04</v>
      </c>
      <c r="I108" s="150">
        <v>4.1250000000000002E-2</v>
      </c>
      <c r="J108" s="148">
        <v>3.2450000000000001</v>
      </c>
      <c r="K108" s="148">
        <v>3.2443999999999997</v>
      </c>
      <c r="L108" s="73">
        <v>88.18</v>
      </c>
      <c r="M108" s="54">
        <f t="shared" si="12"/>
        <v>-8.4335994602496855E-3</v>
      </c>
      <c r="N108" s="54">
        <f t="shared" si="13"/>
        <v>2.7260018639329031E-2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162.9457657466119</v>
      </c>
      <c r="D109" s="150">
        <f t="shared" ca="1" si="9"/>
        <v>2.5887878605075132E-2</v>
      </c>
      <c r="E109" s="150">
        <f t="shared" si="11"/>
        <v>2.7121090586783136E-2</v>
      </c>
      <c r="F109" s="150">
        <f t="shared" si="10"/>
        <v>2.8145212821723886E-2</v>
      </c>
      <c r="G109" s="150">
        <v>1.2050540321999259E-2</v>
      </c>
      <c r="H109" s="512">
        <v>3.5000000000000003E-2</v>
      </c>
      <c r="I109" s="150">
        <v>3.6249999999999998E-2</v>
      </c>
      <c r="J109" s="148">
        <v>3.2654999999999998</v>
      </c>
      <c r="K109" s="148">
        <v>3.2527499999999998</v>
      </c>
      <c r="L109" s="73">
        <v>88.94</v>
      </c>
      <c r="M109" s="54">
        <f t="shared" si="12"/>
        <v>8.6187344068948679E-3</v>
      </c>
      <c r="N109" s="54">
        <f t="shared" si="13"/>
        <v>2.9517305243662362E-2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168.32808612619732</v>
      </c>
      <c r="D110" s="152">
        <f t="shared" ca="1" si="9"/>
        <v>2.5187704479017192E-2</v>
      </c>
      <c r="E110" s="152">
        <f t="shared" si="11"/>
        <v>2.5187704479017192E-2</v>
      </c>
      <c r="F110" s="152">
        <f t="shared" si="10"/>
        <v>2.3216859379657562E-2</v>
      </c>
      <c r="G110" s="152">
        <v>-2.7046211571615242E-3</v>
      </c>
      <c r="H110" s="513">
        <v>3.2500000000000001E-2</v>
      </c>
      <c r="I110" s="522">
        <v>3.3750000000000002E-2</v>
      </c>
      <c r="J110" s="146">
        <v>3.2374000000000001</v>
      </c>
      <c r="K110" s="146">
        <v>3.2439499999999999</v>
      </c>
      <c r="L110" s="146">
        <v>88.48</v>
      </c>
      <c r="M110" s="60">
        <f t="shared" si="12"/>
        <v>-5.1720260850010025E-3</v>
      </c>
      <c r="N110" s="145">
        <f t="shared" si="13"/>
        <v>1.3632718524458687E-2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156.08362626524823</v>
      </c>
      <c r="D111" s="150">
        <f t="shared" ca="1" si="9"/>
        <v>3.167244475601505E-2</v>
      </c>
      <c r="E111" s="150">
        <f t="shared" si="11"/>
        <v>2.7292969721605775E-2</v>
      </c>
      <c r="F111" s="150">
        <f t="shared" si="10"/>
        <v>3.167244475601505E-2</v>
      </c>
      <c r="G111" s="150">
        <v>2.2697402821954427E-2</v>
      </c>
      <c r="H111" s="524">
        <v>2.75E-2</v>
      </c>
      <c r="I111" s="55">
        <v>2.8750000000000001E-2</v>
      </c>
      <c r="J111" s="148">
        <v>3.2298</v>
      </c>
      <c r="K111" s="148">
        <v>3.2229000000000001</v>
      </c>
      <c r="L111" s="73">
        <v>89.25</v>
      </c>
      <c r="M111" s="54">
        <f t="shared" si="12"/>
        <v>8.7025316455695556E-3</v>
      </c>
      <c r="N111" s="54">
        <f t="shared" si="13"/>
        <v>3.5983357697064733E-3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169.8083852334959</v>
      </c>
      <c r="D112" s="150">
        <f t="shared" ca="1" si="9"/>
        <v>4.4191809883529887E-2</v>
      </c>
      <c r="E112" s="150">
        <f t="shared" si="11"/>
        <v>3.4754288646379417E-2</v>
      </c>
      <c r="F112" s="150">
        <f t="shared" si="10"/>
        <v>5.5970321138525403E-2</v>
      </c>
      <c r="G112" s="150">
        <v>1.8930741129251416E-2</v>
      </c>
      <c r="H112" s="512">
        <v>2.75E-2</v>
      </c>
      <c r="I112" s="150">
        <v>2.75E-2</v>
      </c>
      <c r="J112" s="148">
        <v>3.2765</v>
      </c>
      <c r="K112" s="148">
        <v>3.2645</v>
      </c>
      <c r="L112" s="73">
        <v>89.44</v>
      </c>
      <c r="M112" s="54">
        <f t="shared" si="12"/>
        <v>2.1288515406161501E-3</v>
      </c>
      <c r="N112" s="54">
        <f t="shared" si="13"/>
        <v>1.4288954411431076E-2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166.91992010287871</v>
      </c>
      <c r="D113" s="150">
        <f t="shared" ca="1" si="9"/>
        <v>3.7399378881658674E-2</v>
      </c>
      <c r="E113" s="150">
        <f t="shared" si="11"/>
        <v>3.375129421718559E-2</v>
      </c>
      <c r="F113" s="150">
        <f t="shared" si="10"/>
        <v>2.4389430053965322E-2</v>
      </c>
      <c r="G113" s="150">
        <v>-1.5332894312648504E-2</v>
      </c>
      <c r="H113" s="512">
        <v>2.75E-2</v>
      </c>
      <c r="I113" s="150">
        <v>2.75E-2</v>
      </c>
      <c r="J113" s="148">
        <v>3.3039999999999998</v>
      </c>
      <c r="K113" s="148">
        <v>3.2878499999999997</v>
      </c>
      <c r="L113" s="73">
        <v>90.07</v>
      </c>
      <c r="M113" s="54">
        <f t="shared" si="12"/>
        <v>7.0438282647584671E-3</v>
      </c>
      <c r="N113" s="54">
        <f t="shared" si="13"/>
        <v>1.2705194513154883E-2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176.09957469872035</v>
      </c>
      <c r="D114" s="152">
        <f t="shared" ca="1" si="9"/>
        <v>3.9693726488852166E-2</v>
      </c>
      <c r="E114" s="152">
        <f t="shared" si="11"/>
        <v>3.9693726488852166E-2</v>
      </c>
      <c r="F114" s="152">
        <f t="shared" si="10"/>
        <v>4.6168697995512487E-2</v>
      </c>
      <c r="G114" s="152">
        <v>1.6658583491367285E-2</v>
      </c>
      <c r="H114" s="513">
        <v>2.75E-2</v>
      </c>
      <c r="I114" s="522">
        <v>2.75E-2</v>
      </c>
      <c r="J114" s="146">
        <v>3.3685</v>
      </c>
      <c r="K114" s="146">
        <v>3.37</v>
      </c>
      <c r="L114" s="146">
        <v>90.42</v>
      </c>
      <c r="M114" s="60">
        <f t="shared" si="12"/>
        <v>3.8858665482404131E-3</v>
      </c>
      <c r="N114" s="145">
        <f t="shared" si="13"/>
        <v>2.192585895117527E-2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159.82679441938862</v>
      </c>
      <c r="D115" s="150">
        <f t="shared" ca="1" si="9"/>
        <v>2.3981811825535493E-2</v>
      </c>
      <c r="E115" s="150">
        <f t="shared" si="11"/>
        <v>3.7782457964100846E-2</v>
      </c>
      <c r="F115" s="150">
        <f t="shared" si="10"/>
        <v>2.3981811825535493E-2</v>
      </c>
      <c r="G115" s="150">
        <v>1.9170670426806868E-3</v>
      </c>
      <c r="H115" s="525">
        <v>2.75E-2</v>
      </c>
      <c r="I115" s="55">
        <v>2.75E-2</v>
      </c>
      <c r="J115" s="148">
        <v>3.3184999999999998</v>
      </c>
      <c r="K115" s="148">
        <v>3.323</v>
      </c>
      <c r="L115" s="73">
        <v>91.25</v>
      </c>
      <c r="M115" s="54">
        <f t="shared" si="12"/>
        <v>9.1793850917938347E-3</v>
      </c>
      <c r="N115" s="54">
        <f t="shared" si="13"/>
        <v>2.2408963585434094E-2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171.75953309618041</v>
      </c>
      <c r="D116" s="150">
        <f t="shared" ca="1" si="9"/>
        <v>1.747301503537102E-2</v>
      </c>
      <c r="E116" s="150">
        <f t="shared" si="11"/>
        <v>2.6538138874317108E-2</v>
      </c>
      <c r="F116" s="150">
        <f t="shared" si="10"/>
        <v>1.1490291601333968E-2</v>
      </c>
      <c r="G116" s="150">
        <v>1.3285424101635579E-2</v>
      </c>
      <c r="H116" s="512">
        <v>2.75E-2</v>
      </c>
      <c r="I116" s="150">
        <v>2.75E-2</v>
      </c>
      <c r="J116" s="148">
        <v>3.294</v>
      </c>
      <c r="K116" s="148">
        <v>3.3002500000000001</v>
      </c>
      <c r="L116" s="73">
        <v>91.49</v>
      </c>
      <c r="M116" s="54">
        <f t="shared" si="12"/>
        <v>2.6301369863013235E-3</v>
      </c>
      <c r="N116" s="54">
        <f t="shared" si="13"/>
        <v>2.2920393559928476E-2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172.57770155691992</v>
      </c>
      <c r="D117" s="150">
        <f t="shared" ca="1" si="9"/>
        <v>2.3035354346986114E-2</v>
      </c>
      <c r="E117" s="150">
        <f t="shared" si="11"/>
        <v>2.8925167938120611E-2</v>
      </c>
      <c r="F117" s="150">
        <f t="shared" si="10"/>
        <v>3.389518429288807E-2</v>
      </c>
      <c r="G117" s="150">
        <v>7.409828260016571E-4</v>
      </c>
      <c r="H117" s="512">
        <v>2.5000000000000001E-2</v>
      </c>
      <c r="I117" s="150">
        <v>2.6249999999999999E-2</v>
      </c>
      <c r="J117" s="148">
        <v>3.3694999999999999</v>
      </c>
      <c r="K117" s="148">
        <v>3.3369499999999999</v>
      </c>
      <c r="L117" s="73">
        <v>91.74</v>
      </c>
      <c r="M117" s="54">
        <f t="shared" si="12"/>
        <v>2.732539075308793E-3</v>
      </c>
      <c r="N117" s="54">
        <f t="shared" si="13"/>
        <v>1.85411346730322E-2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179.73390323467328</v>
      </c>
      <c r="D118" s="152">
        <f t="shared" ca="1" si="9"/>
        <v>2.2404198261899655E-2</v>
      </c>
      <c r="E118" s="152">
        <f t="shared" si="11"/>
        <v>2.2404198261899655E-2</v>
      </c>
      <c r="F118" s="152">
        <f t="shared" si="10"/>
        <v>2.0637917735864653E-2</v>
      </c>
      <c r="G118" s="152">
        <v>2.7867390748783638E-3</v>
      </c>
      <c r="H118" s="513">
        <v>2.2499999999999999E-2</v>
      </c>
      <c r="I118" s="522">
        <v>2.375E-2</v>
      </c>
      <c r="J118" s="146">
        <v>3.3130000000000002</v>
      </c>
      <c r="K118" s="146">
        <v>3.3290000000000002</v>
      </c>
      <c r="L118" s="146">
        <v>92.14</v>
      </c>
      <c r="M118" s="60">
        <f t="shared" si="12"/>
        <v>4.360148245040385E-3</v>
      </c>
      <c r="N118" s="145">
        <f t="shared" si="13"/>
        <v>1.9022340190223419E-2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154.12722409027785</v>
      </c>
      <c r="D119" s="150">
        <f t="shared" ref="D119:D154" ca="1" si="14">AVERAGE(OFFSET($C$1,MATCH(EDATE(A119,0),$A$1:$A$304,0)-1,,IF(MONTH($A119)=3,-1,IF(MONTH($A119)=6,-2,IF(MONTH($A119)=9,-3,-4)))))/AVERAGE(OFFSET($C$1,MATCH(EDATE(A119,-12),$A$1:$A$304,0)-1,,IF(MONTH($A119)=3,-1,IF(MONTH($A119)=6,-2,IF(MONTH($A119)=9,-3,-4)))))-1</f>
        <v>-3.5660918745294867E-2</v>
      </c>
      <c r="E119" s="150">
        <f t="shared" si="11"/>
        <v>8.2415059823433001E-3</v>
      </c>
      <c r="F119" s="150">
        <f t="shared" ref="F119:F150" si="15">C119/C115-1</f>
        <v>-3.5660918745294867E-2</v>
      </c>
      <c r="G119" s="150">
        <v>-5.4320887869464096E-2</v>
      </c>
      <c r="H119" s="525">
        <v>1.2500000000000001E-2</v>
      </c>
      <c r="I119" s="55">
        <v>1.7500000000000002E-2</v>
      </c>
      <c r="J119" s="148">
        <v>3.4319999999999999</v>
      </c>
      <c r="K119" s="148">
        <v>3.4089999999999998</v>
      </c>
      <c r="L119" s="73">
        <v>92.92</v>
      </c>
      <c r="M119" s="54">
        <f t="shared" si="12"/>
        <v>8.4653787714348283E-3</v>
      </c>
      <c r="N119" s="54">
        <f t="shared" si="13"/>
        <v>1.8301369863013672E-2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120.15089079618495</v>
      </c>
      <c r="D120" s="150">
        <f t="shared" ca="1" si="14"/>
        <v>-0.17283044526742564</v>
      </c>
      <c r="E120" s="150">
        <f t="shared" si="11"/>
        <v>-7.1176531613949212E-2</v>
      </c>
      <c r="F120" s="150">
        <f t="shared" si="15"/>
        <v>-0.30047032248915173</v>
      </c>
      <c r="G120" s="150">
        <v>-0.26061376842444695</v>
      </c>
      <c r="H120" s="525">
        <v>2.5000000000000001E-3</v>
      </c>
      <c r="I120" s="55">
        <v>2.5000000000000001E-3</v>
      </c>
      <c r="J120" s="148">
        <v>3.5415000000000001</v>
      </c>
      <c r="K120" s="148">
        <v>3.4586000000000001</v>
      </c>
      <c r="L120" s="73">
        <v>92.96</v>
      </c>
      <c r="M120" s="54">
        <f t="shared" si="12"/>
        <v>4.3047783039162901E-4</v>
      </c>
      <c r="N120" s="54">
        <f t="shared" si="13"/>
        <v>1.6067329762815552E-2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157.58414004209288</v>
      </c>
      <c r="D121" s="150">
        <f t="shared" ca="1" si="14"/>
        <v>-0.14340922789939403</v>
      </c>
      <c r="E121" s="150">
        <f t="shared" si="11"/>
        <v>-0.10094240707176672</v>
      </c>
      <c r="F121" s="150">
        <f t="shared" si="15"/>
        <v>-8.6880062601145669E-2</v>
      </c>
      <c r="G121" s="150">
        <v>0.3006833215106326</v>
      </c>
      <c r="H121" s="512">
        <v>2.5000000000000001E-3</v>
      </c>
      <c r="I121" s="150">
        <v>2.5000000000000001E-3</v>
      </c>
      <c r="J121" s="148">
        <v>3.6025</v>
      </c>
      <c r="K121" s="148">
        <v>3.5682</v>
      </c>
      <c r="L121" s="73">
        <v>93.41</v>
      </c>
      <c r="M121" s="54">
        <f t="shared" si="12"/>
        <v>4.8407917383821442E-3</v>
      </c>
      <c r="N121" s="54">
        <f t="shared" si="13"/>
        <v>1.8203618923043452E-2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177.23353800242606</v>
      </c>
      <c r="D122" s="152">
        <f t="shared" ca="1" si="14"/>
        <v>-0.10937617419580703</v>
      </c>
      <c r="E122" s="152">
        <f t="shared" ref="E122:E153" si="16">AVERAGE(C119:C122)/AVERAGE(C115:C118)-1</f>
        <v>-0.10937617419580703</v>
      </c>
      <c r="F122" s="152">
        <f t="shared" si="15"/>
        <v>-1.3911483516732881E-2</v>
      </c>
      <c r="G122" s="152">
        <v>8.146523056662236E-2</v>
      </c>
      <c r="H122" s="513">
        <v>2.5000000000000001E-3</v>
      </c>
      <c r="I122" s="522">
        <v>2.5000000000000001E-3</v>
      </c>
      <c r="J122" s="146">
        <v>3.6179999999999999</v>
      </c>
      <c r="K122" s="146">
        <v>3.6166499999999999</v>
      </c>
      <c r="L122" s="146">
        <v>93.96</v>
      </c>
      <c r="M122" s="60">
        <f t="shared" si="12"/>
        <v>5.8880205545444042E-3</v>
      </c>
      <c r="N122" s="145">
        <f t="shared" si="13"/>
        <v>1.9752550466681118E-2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160.63989849039925</v>
      </c>
      <c r="D123" s="150">
        <f t="shared" ca="1" si="14"/>
        <v>4.2255185211839574E-2</v>
      </c>
      <c r="E123" s="150">
        <f t="shared" si="16"/>
        <v>-9.2288478055884693E-2</v>
      </c>
      <c r="F123" s="150">
        <f t="shared" si="15"/>
        <v>4.2255185211839574E-2</v>
      </c>
      <c r="G123" s="150">
        <v>6.7447223125161049E-3</v>
      </c>
      <c r="H123" s="525">
        <v>2.5000000000000001E-3</v>
      </c>
      <c r="I123" s="55">
        <v>2.5000000000000001E-3</v>
      </c>
      <c r="J123" s="148">
        <v>3.7435</v>
      </c>
      <c r="K123" s="148">
        <v>3.69015</v>
      </c>
      <c r="L123" s="73">
        <v>95.33</v>
      </c>
      <c r="M123" s="54">
        <f t="shared" si="12"/>
        <v>1.4580672626649749E-2</v>
      </c>
      <c r="N123" s="54">
        <f t="shared" si="13"/>
        <v>2.5936289281101921E-2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170.71066181623621</v>
      </c>
      <c r="D124" s="150">
        <f t="shared" ca="1" si="14"/>
        <v>0.20808238908816223</v>
      </c>
      <c r="E124" s="150">
        <f t="shared" si="16"/>
        <v>6.3164966532540667E-2</v>
      </c>
      <c r="F124" s="150">
        <f t="shared" si="15"/>
        <v>0.42080229855155293</v>
      </c>
      <c r="G124" s="150">
        <v>4.3809325849619718E-3</v>
      </c>
      <c r="H124" s="525">
        <v>2.5000000000000001E-3</v>
      </c>
      <c r="I124" s="55">
        <v>2.5000000000000001E-3</v>
      </c>
      <c r="J124" s="148">
        <v>3.8658999999999999</v>
      </c>
      <c r="K124" s="148">
        <v>3.8258000000000001</v>
      </c>
      <c r="L124" s="73">
        <v>95.98</v>
      </c>
      <c r="M124" s="54">
        <f t="shared" si="12"/>
        <v>6.8184202244834236E-3</v>
      </c>
      <c r="N124" s="54">
        <f t="shared" si="13"/>
        <v>3.2487091222031195E-2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176.11256326397262</v>
      </c>
      <c r="D125" s="150">
        <f t="shared" ca="1" si="14"/>
        <v>0.17505782869252906</v>
      </c>
      <c r="E125" s="150">
        <f t="shared" si="16"/>
        <v>0.11952413767500403</v>
      </c>
      <c r="F125" s="150">
        <f t="shared" si="15"/>
        <v>0.11757796956553213</v>
      </c>
      <c r="G125" s="150">
        <v>2.1876035794238247E-2</v>
      </c>
      <c r="H125" s="512">
        <v>0.01</v>
      </c>
      <c r="I125" s="150">
        <v>6.2500000000000003E-3</v>
      </c>
      <c r="J125" s="148">
        <v>4.1345000000000001</v>
      </c>
      <c r="K125" s="148">
        <v>4.1014999999999997</v>
      </c>
      <c r="L125" s="73">
        <v>98.3</v>
      </c>
      <c r="M125" s="54">
        <f t="shared" si="12"/>
        <v>2.4171702438007925E-2</v>
      </c>
      <c r="N125" s="54">
        <f t="shared" si="13"/>
        <v>5.234985547585902E-2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183.37844442646289</v>
      </c>
      <c r="D126" s="152">
        <f t="shared" ca="1" si="14"/>
        <v>0.13420840533592715</v>
      </c>
      <c r="E126" s="152">
        <f t="shared" si="16"/>
        <v>0.13420840533592715</v>
      </c>
      <c r="F126" s="152">
        <f t="shared" si="15"/>
        <v>3.467123939010186E-2</v>
      </c>
      <c r="G126" s="152">
        <v>4.919344437819273E-4</v>
      </c>
      <c r="H126" s="513">
        <v>2.5000000000000001E-2</v>
      </c>
      <c r="I126" s="522">
        <v>0.02</v>
      </c>
      <c r="J126" s="146">
        <v>4.0015000000000001</v>
      </c>
      <c r="K126" s="146">
        <v>3.9965000000000002</v>
      </c>
      <c r="L126" s="146">
        <v>100</v>
      </c>
      <c r="M126" s="60">
        <f t="shared" si="12"/>
        <v>1.7293997965412089E-2</v>
      </c>
      <c r="N126" s="145">
        <f t="shared" si="13"/>
        <v>6.4282673478075925E-2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166.93058100523064</v>
      </c>
      <c r="D127" s="150">
        <f t="shared" ca="1" si="14"/>
        <v>3.9160149962416346E-2</v>
      </c>
      <c r="E127" s="150">
        <f t="shared" si="16"/>
        <v>0.1324279757460709</v>
      </c>
      <c r="F127" s="150">
        <f t="shared" si="15"/>
        <v>3.9160149962416346E-2</v>
      </c>
      <c r="G127" s="150">
        <v>1.205449809681669E-2</v>
      </c>
      <c r="H127" s="525">
        <v>0.04</v>
      </c>
      <c r="I127" s="55">
        <v>3.5000000000000003E-2</v>
      </c>
      <c r="J127" s="148">
        <v>3.6804000000000001</v>
      </c>
      <c r="K127" s="148">
        <v>3.7627000000000002</v>
      </c>
      <c r="L127" s="73">
        <v>101.84</v>
      </c>
      <c r="M127" s="54">
        <f t="shared" si="12"/>
        <v>1.8399999999999972E-2</v>
      </c>
      <c r="N127" s="54">
        <f t="shared" si="13"/>
        <v>6.8289101017518172E-2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176.55016634535758</v>
      </c>
      <c r="D128" s="150">
        <f t="shared" ca="1" si="14"/>
        <v>3.6608319094820319E-2</v>
      </c>
      <c r="E128" s="150">
        <f t="shared" si="16"/>
        <v>5.5246579724308686E-2</v>
      </c>
      <c r="F128" s="150">
        <f t="shared" si="15"/>
        <v>3.4207028822882624E-2</v>
      </c>
      <c r="G128" s="150">
        <v>5.4035687607800753E-4</v>
      </c>
      <c r="H128" s="525">
        <v>5.5E-2</v>
      </c>
      <c r="I128" s="55">
        <v>0.05</v>
      </c>
      <c r="J128" s="148">
        <v>3.8264999999999998</v>
      </c>
      <c r="K128" s="148">
        <v>3.8319999999999999</v>
      </c>
      <c r="L128" s="73">
        <v>104.44</v>
      </c>
      <c r="M128" s="54">
        <f t="shared" si="12"/>
        <v>2.553024351924571E-2</v>
      </c>
      <c r="N128" s="54">
        <f t="shared" si="13"/>
        <v>8.8143363200666736E-2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179.73399410616938</v>
      </c>
      <c r="D129" s="150">
        <f t="shared" ca="1" si="14"/>
        <v>3.1039926163142884E-2</v>
      </c>
      <c r="E129" s="150">
        <f t="shared" si="16"/>
        <v>3.1979890569176828E-2</v>
      </c>
      <c r="F129" s="150">
        <f t="shared" si="15"/>
        <v>2.0563160146437998E-2</v>
      </c>
      <c r="G129" s="150">
        <v>6.5576088905336949E-3</v>
      </c>
      <c r="H129" s="512">
        <v>6.7500000000000004E-2</v>
      </c>
      <c r="I129" s="150">
        <v>6.3750000000000001E-2</v>
      </c>
      <c r="J129" s="148">
        <v>3.9832000000000001</v>
      </c>
      <c r="K129" s="148">
        <v>3.95255</v>
      </c>
      <c r="L129" s="73">
        <v>106.68</v>
      </c>
      <c r="M129" s="54">
        <f t="shared" si="12"/>
        <v>2.1447721179624679E-2</v>
      </c>
      <c r="N129" s="54">
        <f t="shared" si="13"/>
        <v>8.5249237029501712E-2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187.10272793309079</v>
      </c>
      <c r="D130" s="152">
        <f t="shared" ca="1" si="14"/>
        <v>2.8191559823539825E-2</v>
      </c>
      <c r="E130" s="152">
        <f t="shared" si="16"/>
        <v>2.8191559823539825E-2</v>
      </c>
      <c r="F130" s="152">
        <f t="shared" si="15"/>
        <v>2.0309276361657469E-2</v>
      </c>
      <c r="G130" s="152">
        <v>1.4641549099514428E-4</v>
      </c>
      <c r="H130" s="513">
        <v>7.4999999999999997E-2</v>
      </c>
      <c r="I130" s="522">
        <v>7.2499999999999995E-2</v>
      </c>
      <c r="J130" s="146">
        <v>3.8060999999999998</v>
      </c>
      <c r="K130" s="146">
        <v>3.8960499999999998</v>
      </c>
      <c r="L130" s="146">
        <v>108.46</v>
      </c>
      <c r="M130" s="60">
        <f t="shared" si="12"/>
        <v>1.668541432320958E-2</v>
      </c>
      <c r="N130" s="145">
        <f t="shared" si="13"/>
        <v>8.4600000000000009E-2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166.99585965613511</v>
      </c>
      <c r="D131" s="150">
        <f t="shared" ca="1" si="14"/>
        <v>3.9105267897210361E-4</v>
      </c>
      <c r="E131" s="150">
        <f t="shared" si="16"/>
        <v>1.9007150392369221E-2</v>
      </c>
      <c r="F131" s="150">
        <f t="shared" si="15"/>
        <v>3.9105267897210361E-4</v>
      </c>
      <c r="G131" s="150">
        <v>-6.9574500156041053E-3</v>
      </c>
      <c r="H131" s="525">
        <v>7.7499999999999999E-2</v>
      </c>
      <c r="I131" s="55">
        <v>7.7499999999999999E-2</v>
      </c>
      <c r="J131" s="148">
        <v>3.7631000000000001</v>
      </c>
      <c r="K131" s="148">
        <v>3.8045499999999999</v>
      </c>
      <c r="L131" s="73">
        <v>110.39</v>
      </c>
      <c r="M131" s="54">
        <f t="shared" si="12"/>
        <v>1.7794578646505688E-2</v>
      </c>
      <c r="N131" s="54">
        <f t="shared" si="13"/>
        <v>8.3955223880596952E-2</v>
      </c>
    </row>
    <row r="132" spans="1:219" ht="15.75" customHeight="1" thickBot="1">
      <c r="A132" s="48">
        <v>45078</v>
      </c>
      <c r="B132" s="48" t="s">
        <v>100</v>
      </c>
      <c r="C132" s="151">
        <v>175.92194377957355</v>
      </c>
      <c r="D132" s="150">
        <f t="shared" ca="1" si="14"/>
        <v>-1.6389387737792971E-3</v>
      </c>
      <c r="E132" s="150">
        <f t="shared" si="16"/>
        <v>9.6487097601087868E-3</v>
      </c>
      <c r="F132" s="150">
        <f t="shared" si="15"/>
        <v>-3.5583232731434267E-3</v>
      </c>
      <c r="G132" s="150">
        <v>-1.6645166093377517E-3</v>
      </c>
      <c r="H132" s="525">
        <v>7.7499999999999999E-2</v>
      </c>
      <c r="I132" s="55">
        <v>7.7499999999999999E-2</v>
      </c>
      <c r="J132" s="148">
        <v>3.625</v>
      </c>
      <c r="K132" s="148">
        <v>3.6665000000000001</v>
      </c>
      <c r="L132" s="73">
        <v>111.19</v>
      </c>
      <c r="M132" s="54">
        <f t="shared" ref="M132:M154" si="17">L132/L131-1</f>
        <v>7.2470332457650333E-3</v>
      </c>
      <c r="N132" s="54">
        <f t="shared" si="13"/>
        <v>6.4630409804672606E-2</v>
      </c>
    </row>
    <row r="133" spans="1:219" ht="15.75" customHeight="1">
      <c r="A133" s="48">
        <v>45170</v>
      </c>
      <c r="B133" s="48" t="s">
        <v>101</v>
      </c>
      <c r="C133" s="151">
        <v>178.60937902845916</v>
      </c>
      <c r="D133" s="150">
        <f t="shared" ca="1" si="14"/>
        <v>-3.2253659136041168E-3</v>
      </c>
      <c r="E133" s="150">
        <f t="shared" si="16"/>
        <v>2.8824570555292528E-3</v>
      </c>
      <c r="F133" s="150">
        <f t="shared" si="15"/>
        <v>-6.2571083634067604E-3</v>
      </c>
      <c r="G133" s="150">
        <v>2.0738578169618993E-3</v>
      </c>
      <c r="H133" s="512">
        <v>7.4999999999999997E-2</v>
      </c>
      <c r="I133" s="150">
        <v>7.6249999999999998E-2</v>
      </c>
      <c r="J133" s="148">
        <v>3.7848999999999999</v>
      </c>
      <c r="K133" s="148">
        <v>3.6993</v>
      </c>
      <c r="L133" s="73">
        <v>112.06</v>
      </c>
      <c r="M133" s="54">
        <f t="shared" si="17"/>
        <v>7.8244446443025417E-3</v>
      </c>
      <c r="N133" s="54">
        <f t="shared" si="13"/>
        <v>5.0431196100487297E-2</v>
      </c>
    </row>
    <row r="134" spans="1:219" s="134" customFormat="1" ht="15.75" customHeight="1">
      <c r="A134" s="56">
        <v>45261</v>
      </c>
      <c r="B134" s="56" t="s">
        <v>102</v>
      </c>
      <c r="C134" s="153">
        <v>186.30098865413504</v>
      </c>
      <c r="D134" s="152">
        <f t="shared" ca="1" si="14"/>
        <v>-3.5044869073596052E-3</v>
      </c>
      <c r="E134" s="152">
        <f t="shared" si="16"/>
        <v>-3.5044869073596052E-3</v>
      </c>
      <c r="F134" s="152">
        <f t="shared" si="15"/>
        <v>-4.2850218583796451E-3</v>
      </c>
      <c r="G134" s="152">
        <v>2.9675910912922987E-3</v>
      </c>
      <c r="H134" s="513">
        <v>6.7500000000000004E-2</v>
      </c>
      <c r="I134" s="522">
        <v>7.0000000000000007E-2</v>
      </c>
      <c r="J134" s="146">
        <v>3.7042000000000002</v>
      </c>
      <c r="K134" s="146">
        <v>3.7716000000000003</v>
      </c>
      <c r="L134" s="146">
        <v>111.97</v>
      </c>
      <c r="M134" s="60">
        <f t="shared" si="17"/>
        <v>-8.031411743708583E-4</v>
      </c>
      <c r="N134" s="145">
        <f t="shared" si="13"/>
        <v>3.2362161165406578E-2</v>
      </c>
    </row>
    <row r="135" spans="1:219" ht="15.75" customHeight="1" thickBot="1">
      <c r="A135" s="48">
        <v>45352</v>
      </c>
      <c r="B135" s="48" t="s">
        <v>103</v>
      </c>
      <c r="C135" s="151">
        <v>169.12770297132559</v>
      </c>
      <c r="D135" s="150">
        <f t="shared" ca="1" si="14"/>
        <v>1.2765845330418468E-2</v>
      </c>
      <c r="E135" s="150">
        <f t="shared" si="16"/>
        <v>-5.9507865080532518E-4</v>
      </c>
      <c r="F135" s="150">
        <f t="shared" si="15"/>
        <v>1.2765845330418468E-2</v>
      </c>
      <c r="G135" s="150">
        <v>1.0047967791070089E-2</v>
      </c>
      <c r="H135" s="525">
        <v>6.25E-2</v>
      </c>
      <c r="I135" s="55">
        <v>6.3750000000000001E-2</v>
      </c>
      <c r="J135" s="148">
        <v>3.7176</v>
      </c>
      <c r="K135" s="148">
        <v>3.7630499999999998</v>
      </c>
      <c r="L135" s="73">
        <v>113.75</v>
      </c>
      <c r="M135" s="54">
        <f t="shared" si="17"/>
        <v>1.5897115298740827E-2</v>
      </c>
      <c r="N135" s="54">
        <f t="shared" ref="N135:N154" si="18">L135/L131-1</f>
        <v>3.0437539632212962E-2</v>
      </c>
    </row>
    <row r="136" spans="1:219" ht="15.75" customHeight="1" thickBot="1">
      <c r="A136" s="48">
        <v>45444</v>
      </c>
      <c r="B136" s="48" t="s">
        <v>104</v>
      </c>
      <c r="C136" s="151">
        <v>182.53171136059407</v>
      </c>
      <c r="D136" s="150">
        <f t="shared" ca="1" si="14"/>
        <v>2.5491854924499124E-2</v>
      </c>
      <c r="E136" s="150">
        <f t="shared" si="16"/>
        <v>9.602272750546037E-3</v>
      </c>
      <c r="F136" s="150">
        <f t="shared" si="15"/>
        <v>3.7572160919858932E-2</v>
      </c>
      <c r="G136" s="150">
        <v>1.5892166823567422E-2</v>
      </c>
      <c r="H136" s="525">
        <v>5.7500000000000002E-2</v>
      </c>
      <c r="I136" s="55">
        <v>5.8749999999999997E-2</v>
      </c>
      <c r="J136" s="148">
        <v>3.8424999999999998</v>
      </c>
      <c r="K136" s="148">
        <v>3.8044500000000001</v>
      </c>
      <c r="L136" s="73">
        <v>113.73</v>
      </c>
      <c r="M136" s="54">
        <f t="shared" si="17"/>
        <v>-1.7582417582417964E-4</v>
      </c>
      <c r="N136" s="54">
        <f t="shared" si="18"/>
        <v>2.2843780915549949E-2</v>
      </c>
    </row>
    <row r="137" spans="1:219" s="134" customFormat="1" ht="15.75" customHeight="1">
      <c r="A137" s="48">
        <v>45536</v>
      </c>
      <c r="B137" s="48" t="s">
        <v>105</v>
      </c>
      <c r="C137" s="151">
        <v>186.04346544965949</v>
      </c>
      <c r="D137" s="150">
        <f t="shared" ca="1" si="14"/>
        <v>3.1016019607995826E-2</v>
      </c>
      <c r="E137" s="150">
        <f t="shared" si="16"/>
        <v>2.1695327579154711E-2</v>
      </c>
      <c r="F137" s="150">
        <f t="shared" si="15"/>
        <v>4.162203833660838E-2</v>
      </c>
      <c r="G137" s="150">
        <v>1.146225720394467E-2</v>
      </c>
      <c r="H137" s="512">
        <v>5.2499999999999998E-2</v>
      </c>
      <c r="I137" s="150">
        <v>5.5E-2</v>
      </c>
      <c r="J137" s="148">
        <v>3.7040000000000002</v>
      </c>
      <c r="K137" s="148">
        <v>3.7161499999999998</v>
      </c>
      <c r="L137" s="73">
        <v>114.1</v>
      </c>
      <c r="M137" s="54">
        <f t="shared" si="17"/>
        <v>3.2533192649255582E-3</v>
      </c>
      <c r="N137" s="54">
        <f t="shared" si="18"/>
        <v>1.8204533285739677E-2</v>
      </c>
    </row>
    <row r="138" spans="1:219" s="134" customFormat="1" ht="15.75" customHeight="1">
      <c r="A138" s="56">
        <v>45627</v>
      </c>
      <c r="B138" s="56" t="s">
        <v>106</v>
      </c>
      <c r="C138" s="153">
        <v>195.0225787344221</v>
      </c>
      <c r="D138" s="152">
        <f t="shared" ca="1" si="14"/>
        <v>3.5174196808757996E-2</v>
      </c>
      <c r="E138" s="152">
        <f t="shared" si="16"/>
        <v>3.5174196808757996E-2</v>
      </c>
      <c r="F138" s="152">
        <f t="shared" si="15"/>
        <v>4.6814513134326718E-2</v>
      </c>
      <c r="G138" s="152">
        <v>1.1157571644338393E-2</v>
      </c>
      <c r="H138" s="513">
        <v>0.05</v>
      </c>
      <c r="I138" s="522">
        <v>5.1249999999999997E-2</v>
      </c>
      <c r="J138" s="146">
        <v>3.7570000000000001</v>
      </c>
      <c r="K138" s="146">
        <v>3.7657500000000002</v>
      </c>
      <c r="L138" s="146">
        <v>114.172077</v>
      </c>
      <c r="M138" s="60">
        <f t="shared" si="17"/>
        <v>6.3170026292724835E-4</v>
      </c>
      <c r="N138" s="145">
        <f t="shared" si="18"/>
        <v>1.9666669643654489E-2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175.98087783883415</v>
      </c>
      <c r="D139" s="150">
        <f t="shared" ca="1" si="14"/>
        <v>4.0520711551734756E-2</v>
      </c>
      <c r="E139" s="150">
        <f t="shared" si="16"/>
        <v>4.1718714220335906E-2</v>
      </c>
      <c r="F139" s="150">
        <f t="shared" si="15"/>
        <v>4.0520711551734756E-2</v>
      </c>
      <c r="G139" s="150">
        <v>2.1396237837074672E-3</v>
      </c>
      <c r="H139" s="525">
        <v>4.7500000000000001E-2</v>
      </c>
      <c r="I139" s="55">
        <v>4.7500000000000001E-2</v>
      </c>
      <c r="J139" s="148">
        <v>3.677</v>
      </c>
      <c r="K139" s="148">
        <v>3.7021999999999999</v>
      </c>
      <c r="L139" s="73">
        <v>115.20584100000001</v>
      </c>
      <c r="M139" s="54">
        <f t="shared" si="17"/>
        <v>9.0544380654475898E-3</v>
      </c>
      <c r="N139" s="54">
        <f t="shared" si="18"/>
        <v>1.2798602197802156E-2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187.72102736063161</v>
      </c>
      <c r="D140" s="150">
        <f t="shared" ca="1" si="14"/>
        <v>3.4244756081461158E-2</v>
      </c>
      <c r="E140" s="150">
        <f t="shared" si="16"/>
        <v>3.9351599909445145E-2</v>
      </c>
      <c r="F140" s="150">
        <f t="shared" si="15"/>
        <v>2.8429668255210538E-2</v>
      </c>
      <c r="G140" s="150">
        <v>8.1759821013451806E-3</v>
      </c>
      <c r="H140" s="525">
        <v>4.4999999999999998E-2</v>
      </c>
      <c r="I140" s="55">
        <v>4.6249999999999999E-2</v>
      </c>
      <c r="J140" s="148">
        <v>3.5417000000000001</v>
      </c>
      <c r="K140" s="148">
        <v>3.6032000000000002</v>
      </c>
      <c r="L140" s="73">
        <v>115.655637</v>
      </c>
      <c r="M140" s="54">
        <f t="shared" si="17"/>
        <v>3.9042812074085997E-3</v>
      </c>
      <c r="N140" s="54">
        <f t="shared" si="18"/>
        <v>1.6931653917172218E-2</v>
      </c>
    </row>
    <row r="141" spans="1:219" s="581" customFormat="1" ht="15.75" customHeight="1">
      <c r="A141" s="222">
        <v>45901</v>
      </c>
      <c r="B141" s="222" t="s">
        <v>109</v>
      </c>
      <c r="C141" s="220">
        <v>193.052636122774</v>
      </c>
      <c r="D141" s="219">
        <f t="shared" ca="1" si="14"/>
        <v>3.543157802762642E-2</v>
      </c>
      <c r="E141" s="219">
        <f t="shared" si="16"/>
        <v>3.8360639813920905E-2</v>
      </c>
      <c r="F141" s="219">
        <f t="shared" si="15"/>
        <v>3.7674909227118691E-2</v>
      </c>
      <c r="G141" s="219">
        <v>1.5261035003990564E-2</v>
      </c>
      <c r="H141" s="559">
        <v>4.2500000000000003E-2</v>
      </c>
      <c r="I141" s="219">
        <v>4.3749999999999997E-2</v>
      </c>
      <c r="J141" s="462">
        <v>3.4719000000000002</v>
      </c>
      <c r="K141" s="462">
        <v>3.5319000000000003</v>
      </c>
      <c r="L141" s="220">
        <v>115.599718</v>
      </c>
      <c r="M141" s="225">
        <f t="shared" si="17"/>
        <v>-4.8349567258876291E-4</v>
      </c>
      <c r="N141" s="219">
        <f t="shared" si="18"/>
        <v>1.3143891323400547E-2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201.2087097156134</v>
      </c>
      <c r="D142" s="564">
        <f t="shared" ca="1" si="14"/>
        <v>3.4443722718419334E-2</v>
      </c>
      <c r="E142" s="564">
        <f t="shared" si="16"/>
        <v>3.4443722718419334E-2</v>
      </c>
      <c r="F142" s="564">
        <f t="shared" si="15"/>
        <v>3.1720075805250492E-2</v>
      </c>
      <c r="G142" s="564">
        <v>5.5333021033283636E-3</v>
      </c>
      <c r="H142" s="565">
        <v>4.2500000000000003E-2</v>
      </c>
      <c r="I142" s="576">
        <v>4.2500000000000003E-2</v>
      </c>
      <c r="J142" s="578">
        <v>3.3624999999999998</v>
      </c>
      <c r="K142" s="578">
        <v>3.3651499999999999</v>
      </c>
      <c r="L142" s="563">
        <v>115.894705</v>
      </c>
      <c r="M142" s="554">
        <f t="shared" si="17"/>
        <v>2.5517968824111392E-3</v>
      </c>
      <c r="N142" s="564">
        <f t="shared" si="18"/>
        <v>1.5087997391866725E-2</v>
      </c>
    </row>
    <row r="143" spans="1:219" s="581" customFormat="1" ht="15.75" customHeight="1" thickTop="1">
      <c r="A143" s="222">
        <v>46082</v>
      </c>
      <c r="B143" s="222" t="s">
        <v>112</v>
      </c>
      <c r="C143" s="220">
        <v>182.18642478092545</v>
      </c>
      <c r="D143" s="219">
        <f t="shared" ca="1" si="14"/>
        <v>3.5262620679585632E-2</v>
      </c>
      <c r="E143" s="219">
        <f t="shared" si="16"/>
        <v>3.324888454921493E-2</v>
      </c>
      <c r="F143" s="219">
        <f t="shared" si="15"/>
        <v>3.5262620679585632E-2</v>
      </c>
      <c r="G143" s="219">
        <v>5.9374938795913046E-3</v>
      </c>
      <c r="H143" s="559">
        <v>4.2500000000000003E-2</v>
      </c>
      <c r="I143" s="219">
        <v>4.2500000000000003E-2</v>
      </c>
      <c r="J143" s="462">
        <v>3.4784999999999999</v>
      </c>
      <c r="K143" s="462">
        <v>3.4235499999999996</v>
      </c>
      <c r="L143" s="220">
        <v>119.5889</v>
      </c>
      <c r="M143" s="225">
        <f t="shared" si="17"/>
        <v>3.1875442454424308E-2</v>
      </c>
      <c r="N143" s="219">
        <f t="shared" si="18"/>
        <v>3.8045458129158494E-2</v>
      </c>
    </row>
    <row r="144" spans="1:219" s="134" customFormat="1" ht="15.75" customHeight="1">
      <c r="A144" s="144">
        <v>46174</v>
      </c>
      <c r="B144" s="144" t="s">
        <v>113</v>
      </c>
      <c r="C144" s="142">
        <v>194.7377042231326</v>
      </c>
      <c r="D144" s="140">
        <f t="shared" ca="1" si="14"/>
        <v>3.6354562941705915E-2</v>
      </c>
      <c r="E144" s="140">
        <f t="shared" si="16"/>
        <v>3.5470814071368428E-2</v>
      </c>
      <c r="F144" s="140">
        <f t="shared" si="15"/>
        <v>3.737821468993574E-2</v>
      </c>
      <c r="G144" s="140">
        <v>8.999999999999897E-3</v>
      </c>
      <c r="H144" s="519">
        <v>4.2500000000000003E-2</v>
      </c>
      <c r="I144" s="140">
        <v>4.2500000000000003E-2</v>
      </c>
      <c r="J144" s="143">
        <v>3.4047111111111108</v>
      </c>
      <c r="K144" s="143">
        <v>3.4561055555555553</v>
      </c>
      <c r="L144" s="142">
        <v>120.23580232661615</v>
      </c>
      <c r="M144" s="141">
        <f t="shared" si="17"/>
        <v>5.4093843710925071E-3</v>
      </c>
      <c r="N144" s="140">
        <f t="shared" si="18"/>
        <v>3.9601747441122548E-2</v>
      </c>
    </row>
    <row r="145" spans="1:219" s="134" customFormat="1" ht="15.75" customHeight="1">
      <c r="A145" s="144">
        <v>46266</v>
      </c>
      <c r="B145" s="144" t="s">
        <v>114</v>
      </c>
      <c r="C145" s="142">
        <v>199.11496434930118</v>
      </c>
      <c r="D145" s="140">
        <f t="shared" ca="1" si="14"/>
        <v>3.46374400203735E-2</v>
      </c>
      <c r="E145" s="140">
        <f t="shared" si="16"/>
        <v>3.3880630751825791E-2</v>
      </c>
      <c r="F145" s="140">
        <f t="shared" si="15"/>
        <v>3.1402462811602083E-2</v>
      </c>
      <c r="G145" s="140">
        <v>1.0999999999999899E-2</v>
      </c>
      <c r="H145" s="519">
        <v>4.4999999999999998E-2</v>
      </c>
      <c r="I145" s="140">
        <v>4.3749999999999997E-2</v>
      </c>
      <c r="J145" s="143">
        <v>3.4023555555555558</v>
      </c>
      <c r="K145" s="143">
        <v>3.4031407407407408</v>
      </c>
      <c r="L145" s="142">
        <v>120.3688326379887</v>
      </c>
      <c r="M145" s="141">
        <f t="shared" si="17"/>
        <v>1.1064118074513019E-3</v>
      </c>
      <c r="N145" s="140">
        <f t="shared" si="18"/>
        <v>4.1255417577997111E-2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206.90401904486777</v>
      </c>
      <c r="D146" s="135">
        <f t="shared" ca="1" si="14"/>
        <v>3.2956559999669954E-2</v>
      </c>
      <c r="E146" s="135">
        <f t="shared" si="16"/>
        <v>3.2956559999669954E-2</v>
      </c>
      <c r="F146" s="135">
        <f t="shared" si="15"/>
        <v>2.8305481096241092E-2</v>
      </c>
      <c r="G146" s="135">
        <v>1.2000000000000011E-2</v>
      </c>
      <c r="H146" s="520">
        <v>4.7500000000000001E-2</v>
      </c>
      <c r="I146" s="526">
        <v>4.6249999999999999E-2</v>
      </c>
      <c r="J146" s="138">
        <v>3.4</v>
      </c>
      <c r="K146" s="138">
        <v>3.4007851851851854</v>
      </c>
      <c r="L146" s="137">
        <v>120.99407202</v>
      </c>
      <c r="M146" s="136">
        <f t="shared" si="17"/>
        <v>5.1943627624246869E-3</v>
      </c>
      <c r="N146" s="135">
        <f t="shared" si="18"/>
        <v>4.4000000000000039E-2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189.73571800205448</v>
      </c>
      <c r="D147" s="140">
        <f t="shared" ca="1" si="14"/>
        <v>4.1437188474426012E-2</v>
      </c>
      <c r="E147" s="140">
        <f t="shared" si="16"/>
        <v>3.444737302674139E-2</v>
      </c>
      <c r="F147" s="140">
        <f t="shared" si="15"/>
        <v>4.1437188474426012E-2</v>
      </c>
      <c r="G147" s="140">
        <v>-2.0000000000000018E-3</v>
      </c>
      <c r="H147" s="519">
        <v>4.7500000000000001E-2</v>
      </c>
      <c r="I147" s="140">
        <v>4.7500000000000001E-2</v>
      </c>
      <c r="J147" s="143">
        <v>3.4</v>
      </c>
      <c r="K147" s="143">
        <v>3.4</v>
      </c>
      <c r="L147" s="142">
        <v>124.31266155</v>
      </c>
      <c r="M147" s="141">
        <f t="shared" si="17"/>
        <v>2.7427703478327681E-2</v>
      </c>
      <c r="N147" s="140">
        <f t="shared" si="18"/>
        <v>3.9500000000000091E-2</v>
      </c>
    </row>
    <row r="148" spans="1:219" s="134" customFormat="1" ht="15.75" customHeight="1">
      <c r="A148" s="144">
        <v>46539</v>
      </c>
      <c r="B148" s="144" t="s">
        <v>122</v>
      </c>
      <c r="C148" s="142">
        <v>200.00069904832205</v>
      </c>
      <c r="D148" s="140">
        <f t="shared" ca="1" si="14"/>
        <v>3.3991689733879005E-2</v>
      </c>
      <c r="E148" s="140">
        <f t="shared" si="16"/>
        <v>3.1859943429457971E-2</v>
      </c>
      <c r="F148" s="140">
        <f t="shared" si="15"/>
        <v>2.7026069995973012E-2</v>
      </c>
      <c r="G148" s="140">
        <v>4.9999999999998934E-3</v>
      </c>
      <c r="H148" s="519">
        <v>4.7500000000000001E-2</v>
      </c>
      <c r="I148" s="140">
        <v>4.7500000000000001E-2</v>
      </c>
      <c r="J148" s="143">
        <v>3.4</v>
      </c>
      <c r="K148" s="143">
        <v>3.4</v>
      </c>
      <c r="L148" s="142">
        <v>124.4440554080477</v>
      </c>
      <c r="M148" s="141">
        <f t="shared" si="17"/>
        <v>1.0569627937284665E-3</v>
      </c>
      <c r="N148" s="140">
        <f t="shared" si="18"/>
        <v>3.499999999999992E-2</v>
      </c>
    </row>
    <row r="149" spans="1:219" s="134" customFormat="1" ht="15.75" customHeight="1">
      <c r="A149" s="144">
        <v>46631</v>
      </c>
      <c r="B149" s="144" t="s">
        <v>123</v>
      </c>
      <c r="C149" s="142">
        <v>203.74919714728637</v>
      </c>
      <c r="D149" s="140">
        <f t="shared" ca="1" si="14"/>
        <v>3.0287043094141985E-2</v>
      </c>
      <c r="E149" s="140">
        <f t="shared" si="16"/>
        <v>2.9774069585249752E-2</v>
      </c>
      <c r="F149" s="140">
        <f t="shared" si="15"/>
        <v>2.327415628016527E-2</v>
      </c>
      <c r="G149" s="140">
        <v>8.0000000000000071E-3</v>
      </c>
      <c r="H149" s="519">
        <v>4.7500000000000001E-2</v>
      </c>
      <c r="I149" s="140">
        <v>4.7500000000000001E-2</v>
      </c>
      <c r="J149" s="143">
        <v>3.4</v>
      </c>
      <c r="K149" s="143">
        <v>3.4</v>
      </c>
      <c r="L149" s="142">
        <v>124.04008203344735</v>
      </c>
      <c r="M149" s="141">
        <f t="shared" si="17"/>
        <v>-3.246224765624528E-3</v>
      </c>
      <c r="N149" s="140">
        <f t="shared" si="18"/>
        <v>3.0499999999999972E-2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212.64673247965808</v>
      </c>
      <c r="D150" s="135">
        <f t="shared" ca="1" si="14"/>
        <v>2.9618032155699359E-2</v>
      </c>
      <c r="E150" s="135">
        <f t="shared" si="16"/>
        <v>2.9618032155699359E-2</v>
      </c>
      <c r="F150" s="135">
        <f t="shared" si="15"/>
        <v>2.7755446517184312E-2</v>
      </c>
      <c r="G150" s="135">
        <v>1.0000000000000009E-2</v>
      </c>
      <c r="H150" s="520">
        <v>4.7500000000000001E-2</v>
      </c>
      <c r="I150" s="526">
        <v>4.7500000000000001E-2</v>
      </c>
      <c r="J150" s="138">
        <v>3.4</v>
      </c>
      <c r="K150" s="138">
        <v>3.4</v>
      </c>
      <c r="L150" s="137">
        <v>124.13991789252</v>
      </c>
      <c r="M150" s="136">
        <f t="shared" si="17"/>
        <v>8.0486772852772503E-4</v>
      </c>
      <c r="N150" s="135">
        <f t="shared" si="18"/>
        <v>2.6000000000000023E-2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193.90595229816765</v>
      </c>
      <c r="D151" s="140">
        <f t="shared" ca="1" si="14"/>
        <v>2.1979173663379648E-2</v>
      </c>
      <c r="E151" s="140">
        <f t="shared" si="16"/>
        <v>2.5060551136549813E-2</v>
      </c>
      <c r="F151" s="140">
        <f t="shared" ref="F151:F154" si="19">C151/C147-1</f>
        <v>2.1979173663379648E-2</v>
      </c>
      <c r="G151" s="140">
        <v>6.0000000000000053E-3</v>
      </c>
      <c r="H151" s="519">
        <v>4.7500000000000001E-2</v>
      </c>
      <c r="I151" s="140">
        <v>4.7500000000000001E-2</v>
      </c>
      <c r="J151" s="143">
        <v>3.4</v>
      </c>
      <c r="K151" s="143">
        <v>3.4</v>
      </c>
      <c r="L151" s="142">
        <v>126.79891478100001</v>
      </c>
      <c r="M151" s="141">
        <f t="shared" si="17"/>
        <v>2.1419354335179719E-2</v>
      </c>
      <c r="N151" s="140">
        <f t="shared" si="18"/>
        <v>2.0000000000000018E-2</v>
      </c>
    </row>
    <row r="152" spans="1:219" s="134" customFormat="1" ht="15.75" customHeight="1">
      <c r="A152" s="144">
        <v>46905</v>
      </c>
      <c r="B152" s="144" t="s">
        <v>126</v>
      </c>
      <c r="C152" s="142">
        <v>205.87666746098137</v>
      </c>
      <c r="D152" s="140">
        <f t="shared" ca="1" si="14"/>
        <v>2.5776915549243995E-2</v>
      </c>
      <c r="E152" s="140">
        <f t="shared" si="16"/>
        <v>2.566510881376205E-2</v>
      </c>
      <c r="F152" s="140">
        <f t="shared" si="19"/>
        <v>2.9379739374008951E-2</v>
      </c>
      <c r="G152" s="140">
        <v>6.0000000000000053E-3</v>
      </c>
      <c r="H152" s="519">
        <v>4.7500000000000001E-2</v>
      </c>
      <c r="I152" s="140">
        <v>4.7500000000000001E-2</v>
      </c>
      <c r="J152" s="143">
        <v>3.4</v>
      </c>
      <c r="K152" s="143">
        <v>3.4</v>
      </c>
      <c r="L152" s="142">
        <v>126.93293651620866</v>
      </c>
      <c r="M152" s="141">
        <f t="shared" si="17"/>
        <v>1.0569627937282444E-3</v>
      </c>
      <c r="N152" s="140">
        <f t="shared" si="18"/>
        <v>2.0000000000000018E-2</v>
      </c>
    </row>
    <row r="153" spans="1:219" s="134" customFormat="1" ht="15.75" customHeight="1">
      <c r="A153" s="144">
        <v>46997</v>
      </c>
      <c r="B153" s="144" t="s">
        <v>127</v>
      </c>
      <c r="C153" s="142">
        <v>209.94139503345733</v>
      </c>
      <c r="D153" s="140">
        <f t="shared" ca="1" si="14"/>
        <v>2.7361068586129411E-2</v>
      </c>
      <c r="E153" s="140">
        <f t="shared" si="16"/>
        <v>2.7463016906758231E-2</v>
      </c>
      <c r="F153" s="140">
        <f t="shared" si="19"/>
        <v>3.0391275022765951E-2</v>
      </c>
      <c r="G153" s="140">
        <v>8.0000000000000071E-3</v>
      </c>
      <c r="H153" s="519">
        <v>4.7500000000000001E-2</v>
      </c>
      <c r="I153" s="140">
        <v>4.7500000000000001E-2</v>
      </c>
      <c r="J153" s="143">
        <v>3.4</v>
      </c>
      <c r="K153" s="143">
        <v>3.4</v>
      </c>
      <c r="L153" s="142">
        <v>126.52088367411629</v>
      </c>
      <c r="M153" s="141">
        <f t="shared" si="17"/>
        <v>-3.246224765624528E-3</v>
      </c>
      <c r="N153" s="140">
        <f t="shared" si="18"/>
        <v>2.0000000000000018E-2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220.52401012223817</v>
      </c>
      <c r="D154" s="135">
        <f t="shared" ca="1" si="14"/>
        <v>2.9915284179976576E-2</v>
      </c>
      <c r="E154" s="135">
        <f t="shared" ref="E154:E157" si="20">AVERAGE(C151:C154)/AVERAGE(C147:C150)-1</f>
        <v>2.9915284179976576E-2</v>
      </c>
      <c r="F154" s="135">
        <f t="shared" si="19"/>
        <v>3.7043962776778683E-2</v>
      </c>
      <c r="G154" s="135">
        <v>8.0000000000000071E-3</v>
      </c>
      <c r="H154" s="520">
        <v>4.7500000000000001E-2</v>
      </c>
      <c r="I154" s="526">
        <v>4.7500000000000001E-2</v>
      </c>
      <c r="J154" s="138">
        <v>3.4</v>
      </c>
      <c r="K154" s="138">
        <v>3.4</v>
      </c>
      <c r="L154" s="137">
        <v>126.6227162503704</v>
      </c>
      <c r="M154" s="136">
        <f t="shared" si="17"/>
        <v>8.0486772852772503E-4</v>
      </c>
      <c r="N154" s="135">
        <f t="shared" si="18"/>
        <v>2.0000000000000018E-2</v>
      </c>
    </row>
    <row r="155" spans="1:219" ht="16" thickTop="1">
      <c r="A155" s="144">
        <v>47178</v>
      </c>
      <c r="B155" s="144" t="s">
        <v>271</v>
      </c>
      <c r="C155" s="142">
        <v>201.72628313676756</v>
      </c>
      <c r="D155" s="140">
        <f t="shared" ref="D155:D158" ca="1" si="21">AVERAGE(OFFSET($C$1,MATCH(EDATE(A155,0),$A$1:$A$304,0)-1,,IF(MONTH($A155)=3,-1,IF(MONTH($A155)=6,-2,IF(MONTH($A155)=9,-3,-4)))))/AVERAGE(OFFSET($C$1,MATCH(EDATE(A155,-12),$A$1:$A$304,0)-1,,IF(MONTH($A155)=3,-1,IF(MONTH($A155)=6,-2,IF(MONTH($A155)=9,-3,-4)))))-1</f>
        <v>4.0330535220366226E-2</v>
      </c>
      <c r="E155" s="140">
        <f t="shared" si="20"/>
        <v>3.4265934025107692E-2</v>
      </c>
      <c r="F155" s="140">
        <f t="shared" ref="F155:F158" si="22">C155/C151-1</f>
        <v>4.0330535220366226E-2</v>
      </c>
      <c r="G155" s="140">
        <v>6.0000000000000053E-3</v>
      </c>
      <c r="H155" s="519">
        <v>4.7500000000000001E-2</v>
      </c>
      <c r="I155" s="140">
        <v>4.7500000000000001E-2</v>
      </c>
      <c r="J155" s="143">
        <v>3.4</v>
      </c>
      <c r="K155" s="143">
        <v>3.4</v>
      </c>
      <c r="L155" s="142">
        <v>129.33489307662001</v>
      </c>
      <c r="M155" s="141">
        <f t="shared" ref="M155:M158" si="23">L155/L154-1</f>
        <v>2.1419354335179719E-2</v>
      </c>
      <c r="N155" s="140">
        <f t="shared" ref="N155:N158" si="24">L155/L151-1</f>
        <v>2.0000000000000018E-2</v>
      </c>
      <c r="HK155" s="14">
        <v>60</v>
      </c>
    </row>
    <row r="156" spans="1:219">
      <c r="A156" s="144">
        <v>47270</v>
      </c>
      <c r="B156" s="144" t="s">
        <v>272</v>
      </c>
      <c r="C156" s="142">
        <v>211.77496936402096</v>
      </c>
      <c r="D156" s="140">
        <f t="shared" ca="1" si="21"/>
        <v>3.4315230486768877E-2</v>
      </c>
      <c r="E156" s="140">
        <f t="shared" si="20"/>
        <v>3.4046604497621313E-2</v>
      </c>
      <c r="F156" s="140">
        <f t="shared" si="22"/>
        <v>2.8649686124132767E-2</v>
      </c>
      <c r="G156" s="140">
        <v>6.0000000000000053E-3</v>
      </c>
      <c r="H156" s="519">
        <v>4.7500000000000001E-2</v>
      </c>
      <c r="I156" s="140">
        <v>4.7500000000000001E-2</v>
      </c>
      <c r="J156" s="143">
        <v>3.4</v>
      </c>
      <c r="K156" s="143">
        <v>3.4</v>
      </c>
      <c r="L156" s="142">
        <v>129.47159524653284</v>
      </c>
      <c r="M156" s="141">
        <f t="shared" si="23"/>
        <v>1.0569627937284665E-3</v>
      </c>
      <c r="N156" s="140">
        <f t="shared" si="24"/>
        <v>2.0000000000000018E-2</v>
      </c>
      <c r="HK156" s="14">
        <v>61</v>
      </c>
    </row>
    <row r="157" spans="1:219">
      <c r="A157" s="144">
        <v>47362</v>
      </c>
      <c r="B157" s="144" t="s">
        <v>273</v>
      </c>
      <c r="C157" s="142">
        <v>215.43597738859114</v>
      </c>
      <c r="D157" s="140">
        <f t="shared" ca="1" si="21"/>
        <v>3.1511330750698008E-2</v>
      </c>
      <c r="E157" s="140">
        <f t="shared" si="20"/>
        <v>3.2941945988728794E-2</v>
      </c>
      <c r="F157" s="140">
        <f t="shared" si="22"/>
        <v>2.617198172974966E-2</v>
      </c>
      <c r="G157" s="140">
        <v>6.0000000000000053E-3</v>
      </c>
      <c r="H157" s="519">
        <v>4.7500000000000001E-2</v>
      </c>
      <c r="I157" s="140">
        <v>4.7500000000000001E-2</v>
      </c>
      <c r="J157" s="143">
        <v>3.4</v>
      </c>
      <c r="K157" s="143">
        <v>3.4</v>
      </c>
      <c r="L157" s="142">
        <v>129.05130134759861</v>
      </c>
      <c r="M157" s="141">
        <f t="shared" si="23"/>
        <v>-3.24622476562475E-3</v>
      </c>
      <c r="N157" s="140">
        <f t="shared" si="24"/>
        <v>2.0000000000000018E-2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226.24823696400463</v>
      </c>
      <c r="D158" s="135">
        <f t="shared" ca="1" si="21"/>
        <v>3.0036135215253834E-2</v>
      </c>
      <c r="E158" s="135">
        <f t="shared" ref="E158" si="25">AVERAGE(C155:C158)/AVERAGE(C151:C154)-1</f>
        <v>3.0036135215253834E-2</v>
      </c>
      <c r="F158" s="135">
        <f t="shared" si="22"/>
        <v>2.5957385949010536E-2</v>
      </c>
      <c r="G158" s="135">
        <v>6.0000000000000053E-3</v>
      </c>
      <c r="H158" s="520">
        <v>4.7500000000000001E-2</v>
      </c>
      <c r="I158" s="526">
        <v>4.7500000000000001E-2</v>
      </c>
      <c r="J158" s="138">
        <v>3.4</v>
      </c>
      <c r="K158" s="138">
        <v>3.4</v>
      </c>
      <c r="L158" s="137">
        <v>129.15517057537781</v>
      </c>
      <c r="M158" s="136">
        <f t="shared" si="23"/>
        <v>8.0486772852772503E-4</v>
      </c>
      <c r="N158" s="135">
        <f t="shared" si="24"/>
        <v>2.0000000000000018E-2</v>
      </c>
      <c r="HK158" s="14">
        <v>63</v>
      </c>
    </row>
    <row r="159" spans="1:219" ht="16" thickTop="1">
      <c r="I159" s="132"/>
      <c r="HK159" s="14">
        <v>64</v>
      </c>
    </row>
    <row r="160" spans="1:219">
      <c r="A160" s="133" t="s">
        <v>88</v>
      </c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E381F-81A3-4011-9F07-03542200BC8E}">
  <sheetPr codeName="Sheet13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W5" sqref="W5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16" width="7.81640625" style="2" hidden="1" customWidth="1" outlineLevel="1"/>
    <col min="17" max="20" width="9" style="2" hidden="1" customWidth="1" outlineLevel="1"/>
    <col min="21" max="21" width="9" style="2" bestFit="1" customWidth="1" collapsed="1"/>
    <col min="22" max="23" width="9" style="2" bestFit="1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2.9571516836470302E-2</v>
      </c>
      <c r="Q4" s="123">
        <v>4.2680258331433185E-2</v>
      </c>
      <c r="R4" s="123">
        <v>4.8100788555220708E-2</v>
      </c>
      <c r="S4" s="123">
        <v>3.204250340801984E-2</v>
      </c>
      <c r="T4" s="123">
        <v>-4.0185510070214203E-3</v>
      </c>
      <c r="U4" s="123">
        <v>-8.197853909454933E-3</v>
      </c>
      <c r="V4" s="123">
        <v>3.9946151072850933E-2</v>
      </c>
      <c r="W4" s="123">
        <v>-2.8077172405416295E-4</v>
      </c>
      <c r="X4" s="123">
        <v>5.2858458497914595E-2</v>
      </c>
      <c r="Y4" s="123">
        <v>4.6691457797830571E-2</v>
      </c>
      <c r="Z4" s="569">
        <v>6.6000000000000003E-2</v>
      </c>
      <c r="AA4" s="125">
        <v>3.99283579978158E-2</v>
      </c>
      <c r="AB4" s="125">
        <v>3.952386111997841E-2</v>
      </c>
      <c r="AC4" s="125">
        <v>2.9915284179976576E-2</v>
      </c>
      <c r="AD4" s="125">
        <v>4.038116409651904E-2</v>
      </c>
      <c r="AE4" s="125">
        <v>4.2666142655062522E-2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3.1046931407942235E-2</v>
      </c>
      <c r="Q5" s="123">
        <v>3.9215686274509887E-2</v>
      </c>
      <c r="R5" s="123">
        <v>4.5148247978436418E-2</v>
      </c>
      <c r="S5" s="123">
        <v>3.2000000000000028E-2</v>
      </c>
      <c r="T5" s="123">
        <v>2.8100775193798277E-2</v>
      </c>
      <c r="U5" s="122">
        <v>2.1677662582469504E-2</v>
      </c>
      <c r="V5" s="122">
        <v>6.8265682656826421E-2</v>
      </c>
      <c r="W5" s="122">
        <v>8.1174438687392048E-2</v>
      </c>
      <c r="X5" s="122">
        <v>3.6741214057508076E-2</v>
      </c>
      <c r="Y5" s="122">
        <v>3.7750385208012105E-2</v>
      </c>
      <c r="Z5" s="570">
        <v>3.1180400890868709E-2</v>
      </c>
      <c r="AA5" s="121">
        <v>3.4973631782593717E-2</v>
      </c>
      <c r="AB5" s="121">
        <v>3.4988869917422782E-2</v>
      </c>
      <c r="AC5" s="121">
        <v>2.0000000000000018E-2</v>
      </c>
      <c r="AD5" s="121">
        <v>3.4988869917423004E-2</v>
      </c>
      <c r="AE5" s="121">
        <v>3.4988869917423004E-2</v>
      </c>
    </row>
    <row r="6" spans="3:31" s="508" customFormat="1" ht="14.15" customHeight="1">
      <c r="C6" s="504" t="s">
        <v>206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9">
        <v>2.8149999999999999</v>
      </c>
      <c r="L6" s="505">
        <v>2.6960000000000002</v>
      </c>
      <c r="M6" s="505">
        <v>2.57</v>
      </c>
      <c r="N6" s="505">
        <v>2.786</v>
      </c>
      <c r="O6" s="505">
        <v>2.9889999999999999</v>
      </c>
      <c r="P6" s="117">
        <v>5782</v>
      </c>
      <c r="Q6" s="505">
        <v>5737.5</v>
      </c>
      <c r="R6" s="505">
        <v>5588</v>
      </c>
      <c r="S6" s="505">
        <v>5963.9</v>
      </c>
      <c r="T6" s="505">
        <v>6465</v>
      </c>
      <c r="U6" s="506">
        <v>7339.5</v>
      </c>
      <c r="V6" s="506">
        <v>7275</v>
      </c>
      <c r="W6" s="506">
        <v>7975.1</v>
      </c>
      <c r="X6" s="506">
        <v>6598</v>
      </c>
      <c r="Y6" s="506">
        <v>6450.1332034585375</v>
      </c>
      <c r="Z6" s="505">
        <v>6500.3077653986347</v>
      </c>
      <c r="AA6" s="507">
        <v>6563.6548177808609</v>
      </c>
      <c r="AB6" s="507">
        <v>6563.6548177808609</v>
      </c>
      <c r="AC6" s="507">
        <v>3.4</v>
      </c>
      <c r="AD6" s="507">
        <v>6563.4905518281585</v>
      </c>
      <c r="AE6" s="507">
        <v>6563.4905518281585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5.7500000000000002E-2</v>
      </c>
      <c r="Q7" s="108">
        <v>5.5E-2</v>
      </c>
      <c r="R7" s="108">
        <v>5.2499999999999998E-2</v>
      </c>
      <c r="S7" s="108">
        <v>5.2499999999999998E-2</v>
      </c>
      <c r="T7" s="108">
        <v>0.04</v>
      </c>
      <c r="U7" s="107">
        <v>7.4999999999999997E-3</v>
      </c>
      <c r="V7" s="107">
        <v>5.2499999999999998E-2</v>
      </c>
      <c r="W7" s="107">
        <v>8.5000000000000006E-2</v>
      </c>
      <c r="X7" s="107">
        <v>6.7500000000000004E-2</v>
      </c>
      <c r="Y7" s="107">
        <v>0.06</v>
      </c>
      <c r="Z7" s="571">
        <v>0.06</v>
      </c>
      <c r="AA7" s="106">
        <v>5.5E-2</v>
      </c>
      <c r="AB7" s="106">
        <v>5.5E-2</v>
      </c>
      <c r="AC7" s="106">
        <v>4.7500000000000001E-2</v>
      </c>
      <c r="AD7" s="106">
        <v>5.2499999999999998E-2</v>
      </c>
      <c r="AE7" s="106">
        <v>5.2499999999999998E-2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9C6F-7F69-44E5-AECD-432AE05B7FF9}">
  <sheetPr codeName="Sheet14"/>
  <dimension ref="A1:HW162"/>
  <sheetViews>
    <sheetView zoomScale="70" zoomScaleNormal="70" zoomScaleSheetLayoutView="55" workbookViewId="0">
      <pane xSplit="2" ySplit="2" topLeftCell="C133" activePane="bottomRight" state="frozen"/>
      <selection activeCell="W15" sqref="W15"/>
      <selection pane="topRight" activeCell="W15" sqref="W15"/>
      <selection pane="bottomLeft" activeCell="W15" sqref="W15"/>
      <selection pane="bottomRight" activeCell="M158" sqref="M158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/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/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/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/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/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/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/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/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/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/>
      <c r="K12" s="73"/>
      <c r="L12" s="73"/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/>
      <c r="K13" s="73"/>
      <c r="L13" s="73"/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/>
      <c r="K14" s="146"/>
      <c r="L14" s="146"/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/>
      <c r="K15" s="73"/>
      <c r="L15" s="73"/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/>
      <c r="K16" s="73"/>
      <c r="L16" s="73"/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/>
      <c r="K17" s="73"/>
      <c r="L17" s="73"/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/>
      <c r="K18" s="146"/>
      <c r="L18" s="146"/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/>
      <c r="K19" s="73"/>
      <c r="L19" s="73"/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/>
      <c r="K20" s="73"/>
      <c r="L20" s="73"/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/>
      <c r="K21" s="73"/>
      <c r="L21" s="73"/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/>
      <c r="K22" s="146"/>
      <c r="L22" s="146"/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/>
      <c r="K23" s="73"/>
      <c r="L23" s="73"/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/>
      <c r="K24" s="73"/>
      <c r="L24" s="73"/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/>
      <c r="K25" s="73"/>
      <c r="L25" s="73"/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/>
      <c r="K26" s="146"/>
      <c r="L26" s="146"/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/>
      <c r="K27" s="73"/>
      <c r="L27" s="73"/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/>
      <c r="K28" s="73"/>
      <c r="L28" s="73"/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/>
      <c r="K29" s="73"/>
      <c r="L29" s="73"/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/>
      <c r="K30" s="146"/>
      <c r="L30" s="146"/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/>
      <c r="K31" s="73"/>
      <c r="L31" s="73"/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/>
      <c r="K32" s="73"/>
      <c r="L32" s="73"/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/>
      <c r="K33" s="73"/>
      <c r="L33" s="73"/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/>
      <c r="K34" s="146"/>
      <c r="L34" s="146"/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/>
      <c r="K35" s="73"/>
      <c r="L35" s="73"/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/>
      <c r="K36" s="73"/>
      <c r="L36" s="73"/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/>
      <c r="K37" s="73"/>
      <c r="L37" s="73"/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/>
      <c r="K38" s="146"/>
      <c r="L38" s="146"/>
      <c r="M38" s="60"/>
      <c r="N38" s="145"/>
    </row>
    <row r="39" spans="1:14">
      <c r="A39" s="48">
        <v>36586</v>
      </c>
      <c r="B39" s="48" t="s">
        <v>162</v>
      </c>
      <c r="C39" s="151">
        <v>72.426571559108694</v>
      </c>
      <c r="D39" s="150"/>
      <c r="E39" s="150"/>
      <c r="F39" s="150"/>
      <c r="G39" s="150"/>
      <c r="H39" s="64"/>
      <c r="I39" s="156"/>
      <c r="J39" s="73"/>
      <c r="K39" s="73"/>
      <c r="L39" s="73"/>
      <c r="M39" s="54"/>
      <c r="N39" s="150"/>
    </row>
    <row r="40" spans="1:14">
      <c r="A40" s="48">
        <v>36678</v>
      </c>
      <c r="B40" s="48" t="s">
        <v>161</v>
      </c>
      <c r="C40" s="151">
        <v>77.578089244358381</v>
      </c>
      <c r="D40" s="150"/>
      <c r="E40" s="150"/>
      <c r="F40" s="150"/>
      <c r="G40" s="150"/>
      <c r="H40" s="64"/>
      <c r="I40" s="156"/>
      <c r="J40" s="73"/>
      <c r="K40" s="73"/>
      <c r="L40" s="73"/>
      <c r="M40" s="54"/>
      <c r="N40" s="150"/>
    </row>
    <row r="41" spans="1:14">
      <c r="A41" s="48">
        <v>36770</v>
      </c>
      <c r="B41" s="48" t="s">
        <v>160</v>
      </c>
      <c r="C41" s="151">
        <v>73.89881954725567</v>
      </c>
      <c r="D41" s="150"/>
      <c r="E41" s="150"/>
      <c r="F41" s="150"/>
      <c r="G41" s="150"/>
      <c r="H41" s="64"/>
      <c r="I41" s="156"/>
      <c r="J41" s="73"/>
      <c r="K41" s="73"/>
      <c r="L41" s="73"/>
      <c r="M41" s="54"/>
      <c r="N41" s="154"/>
    </row>
    <row r="42" spans="1:14">
      <c r="A42" s="56">
        <v>36861</v>
      </c>
      <c r="B42" s="56" t="s">
        <v>159</v>
      </c>
      <c r="C42" s="153">
        <v>85.356368257560533</v>
      </c>
      <c r="D42" s="152"/>
      <c r="E42" s="152"/>
      <c r="F42" s="152"/>
      <c r="G42" s="152"/>
      <c r="H42" s="67"/>
      <c r="I42" s="147"/>
      <c r="J42" s="146"/>
      <c r="K42" s="146"/>
      <c r="L42" s="146"/>
      <c r="M42" s="60"/>
      <c r="N42" s="145"/>
    </row>
    <row r="43" spans="1:14">
      <c r="A43" s="48">
        <v>36951</v>
      </c>
      <c r="B43" s="48" t="s">
        <v>158</v>
      </c>
      <c r="C43" s="151">
        <v>73.834851591696776</v>
      </c>
      <c r="D43" s="150"/>
      <c r="E43" s="150"/>
      <c r="F43" s="150"/>
      <c r="G43" s="150"/>
      <c r="H43" s="64"/>
      <c r="I43" s="156"/>
      <c r="J43" s="73"/>
      <c r="K43" s="73"/>
      <c r="L43" s="73">
        <v>36.67169510269931</v>
      </c>
      <c r="M43" s="54"/>
      <c r="N43" s="150"/>
    </row>
    <row r="44" spans="1:14">
      <c r="A44" s="48">
        <v>37043</v>
      </c>
      <c r="B44" s="48" t="s">
        <v>157</v>
      </c>
      <c r="C44" s="151">
        <v>75.677768176687678</v>
      </c>
      <c r="D44" s="150"/>
      <c r="E44" s="150"/>
      <c r="F44" s="150"/>
      <c r="G44" s="150"/>
      <c r="H44" s="64"/>
      <c r="I44" s="156"/>
      <c r="J44" s="73"/>
      <c r="K44" s="73"/>
      <c r="L44" s="73">
        <v>36.520443266880157</v>
      </c>
      <c r="M44" s="54">
        <v>-4.1244844394449087E-3</v>
      </c>
      <c r="N44" s="150"/>
    </row>
    <row r="45" spans="1:14">
      <c r="A45" s="48">
        <v>37135</v>
      </c>
      <c r="B45" s="48" t="s">
        <v>156</v>
      </c>
      <c r="C45" s="151">
        <v>74.911522846924456</v>
      </c>
      <c r="D45" s="150"/>
      <c r="E45" s="150"/>
      <c r="F45" s="150"/>
      <c r="G45" s="150"/>
      <c r="H45" s="64"/>
      <c r="I45" s="156"/>
      <c r="J45" s="73"/>
      <c r="K45" s="73"/>
      <c r="L45" s="73">
        <v>37.290452612868584</v>
      </c>
      <c r="M45" s="54">
        <v>2.1084337349397408E-2</v>
      </c>
      <c r="N45" s="154"/>
    </row>
    <row r="46" spans="1:14">
      <c r="A46" s="56">
        <v>37226</v>
      </c>
      <c r="B46" s="56" t="s">
        <v>155</v>
      </c>
      <c r="C46" s="153">
        <v>82.256309638721376</v>
      </c>
      <c r="D46" s="152"/>
      <c r="E46" s="152"/>
      <c r="F46" s="152"/>
      <c r="G46" s="152"/>
      <c r="H46" s="67"/>
      <c r="I46" s="147"/>
      <c r="J46" s="146"/>
      <c r="K46" s="146"/>
      <c r="L46" s="146">
        <v>38.211713794676186</v>
      </c>
      <c r="M46" s="60">
        <v>2.4705014749262677E-2</v>
      </c>
      <c r="N46" s="145"/>
    </row>
    <row r="47" spans="1:14">
      <c r="A47" s="48">
        <v>37316</v>
      </c>
      <c r="B47" s="48" t="s">
        <v>12</v>
      </c>
      <c r="C47" s="151">
        <v>75.117504683988514</v>
      </c>
      <c r="D47" s="150"/>
      <c r="E47" s="150"/>
      <c r="F47" s="150"/>
      <c r="G47" s="150"/>
      <c r="H47" s="64"/>
      <c r="I47" s="156"/>
      <c r="J47" s="73"/>
      <c r="K47" s="73"/>
      <c r="L47" s="73">
        <v>39.050473975127872</v>
      </c>
      <c r="M47" s="54">
        <v>2.1950341849586108E-2</v>
      </c>
      <c r="N47" s="150">
        <v>6.4866891638545088E-2</v>
      </c>
    </row>
    <row r="48" spans="1:14">
      <c r="A48" s="48">
        <v>37408</v>
      </c>
      <c r="B48" s="48" t="s">
        <v>13</v>
      </c>
      <c r="C48" s="151">
        <v>76.810987280813791</v>
      </c>
      <c r="D48" s="150"/>
      <c r="E48" s="150"/>
      <c r="F48" s="150"/>
      <c r="G48" s="150"/>
      <c r="H48" s="64"/>
      <c r="I48" s="156"/>
      <c r="J48" s="73"/>
      <c r="K48" s="73"/>
      <c r="L48" s="73">
        <v>39.944234823150168</v>
      </c>
      <c r="M48" s="54">
        <v>2.2887323943661997E-2</v>
      </c>
      <c r="N48" s="150">
        <v>9.375E-2</v>
      </c>
    </row>
    <row r="49" spans="1:231">
      <c r="A49" s="48">
        <v>37500</v>
      </c>
      <c r="B49" s="48" t="s">
        <v>14</v>
      </c>
      <c r="C49" s="151">
        <v>73.617559032732927</v>
      </c>
      <c r="D49" s="150"/>
      <c r="E49" s="150"/>
      <c r="F49" s="150"/>
      <c r="G49" s="150"/>
      <c r="H49" s="64"/>
      <c r="I49" s="156"/>
      <c r="J49" s="73"/>
      <c r="K49" s="73"/>
      <c r="L49" s="73">
        <v>42.446765197612585</v>
      </c>
      <c r="M49" s="54">
        <v>6.2650602409638489E-2</v>
      </c>
      <c r="N49" s="154">
        <v>0.13827433628318597</v>
      </c>
    </row>
    <row r="50" spans="1:231">
      <c r="A50" s="56">
        <v>37591</v>
      </c>
      <c r="B50" s="56" t="s">
        <v>15</v>
      </c>
      <c r="C50" s="153">
        <v>81.068758161004524</v>
      </c>
      <c r="D50" s="152"/>
      <c r="E50" s="152"/>
      <c r="F50" s="152"/>
      <c r="G50" s="152"/>
      <c r="H50" s="67"/>
      <c r="I50" s="147"/>
      <c r="J50" s="146"/>
      <c r="K50" s="146"/>
      <c r="L50" s="146">
        <v>43.80803171998501</v>
      </c>
      <c r="M50" s="60">
        <v>3.2069970845481244E-2</v>
      </c>
      <c r="N50" s="145">
        <v>0.14645555955379641</v>
      </c>
    </row>
    <row r="51" spans="1:231" ht="15.75" customHeight="1">
      <c r="A51" s="48">
        <v>37681</v>
      </c>
      <c r="B51" s="48" t="s">
        <v>16</v>
      </c>
      <c r="C51" s="151">
        <v>74.399395916586073</v>
      </c>
      <c r="D51" s="150"/>
      <c r="E51" s="150"/>
      <c r="F51" s="150">
        <v>5.64319261970474E-2</v>
      </c>
      <c r="G51" s="150"/>
      <c r="H51" s="64"/>
      <c r="I51" s="156"/>
      <c r="J51" s="73"/>
      <c r="K51" s="73"/>
      <c r="L51" s="73">
        <v>46.929319604616701</v>
      </c>
      <c r="M51" s="54">
        <v>7.1249215317011672E-2</v>
      </c>
      <c r="N51" s="150">
        <v>0.2017605633802817</v>
      </c>
      <c r="HK51" s="14" t="s">
        <v>154</v>
      </c>
    </row>
    <row r="52" spans="1:231" ht="15.75" customHeight="1">
      <c r="A52" s="48">
        <v>37773</v>
      </c>
      <c r="B52" s="48" t="s">
        <v>17</v>
      </c>
      <c r="C52" s="151">
        <v>78.762460720544851</v>
      </c>
      <c r="D52" s="150"/>
      <c r="E52" s="150"/>
      <c r="F52" s="150">
        <v>4.6467504288933315E-2</v>
      </c>
      <c r="G52" s="150">
        <v>1.752754807063539E-2</v>
      </c>
      <c r="H52" s="64"/>
      <c r="I52" s="156"/>
      <c r="J52" s="73"/>
      <c r="K52" s="73"/>
      <c r="L52" s="73">
        <v>46.228061093091512</v>
      </c>
      <c r="M52" s="54">
        <v>-1.4942865514210535E-2</v>
      </c>
      <c r="N52" s="150">
        <v>0.15731497418244378</v>
      </c>
      <c r="HK52" s="14" t="s">
        <v>153</v>
      </c>
    </row>
    <row r="53" spans="1:231" ht="15.75" customHeight="1">
      <c r="A53" s="48">
        <v>37865</v>
      </c>
      <c r="B53" s="48" t="s">
        <v>18</v>
      </c>
      <c r="C53" s="151">
        <v>79.038138137917727</v>
      </c>
      <c r="D53" s="150"/>
      <c r="E53" s="150"/>
      <c r="F53" s="150">
        <v>3.6766590906651464E-2</v>
      </c>
      <c r="G53" s="150">
        <v>3.4383878794072009E-2</v>
      </c>
      <c r="H53" s="64"/>
      <c r="I53" s="156"/>
      <c r="J53" s="73"/>
      <c r="K53" s="73"/>
      <c r="L53" s="73">
        <v>45.884306920775245</v>
      </c>
      <c r="M53" s="54">
        <v>-7.4360499702558203E-3</v>
      </c>
      <c r="N53" s="154">
        <v>8.0984774862325803E-2</v>
      </c>
      <c r="HK53" s="14" t="s">
        <v>152</v>
      </c>
    </row>
    <row r="54" spans="1:231" s="134" customFormat="1" ht="15.75" customHeight="1">
      <c r="A54" s="56">
        <v>37956</v>
      </c>
      <c r="B54" s="56" t="s">
        <v>19</v>
      </c>
      <c r="C54" s="153">
        <v>87.662859908235262</v>
      </c>
      <c r="D54" s="152"/>
      <c r="E54" s="152"/>
      <c r="F54" s="152">
        <v>2.779450267361594E-2</v>
      </c>
      <c r="G54" s="152">
        <v>4.6079521238620025E-3</v>
      </c>
      <c r="H54" s="67"/>
      <c r="I54" s="147"/>
      <c r="J54" s="146"/>
      <c r="K54" s="146"/>
      <c r="L54" s="146">
        <v>47.891831287102249</v>
      </c>
      <c r="M54" s="60">
        <v>4.3751872939766345E-2</v>
      </c>
      <c r="N54" s="145">
        <v>9.3220338983050599E-2</v>
      </c>
      <c r="HK54" s="134" t="s">
        <v>151</v>
      </c>
    </row>
    <row r="55" spans="1:231" ht="15.75" customHeight="1">
      <c r="A55" s="48">
        <v>38047</v>
      </c>
      <c r="B55" s="48" t="s">
        <v>20</v>
      </c>
      <c r="C55" s="151">
        <v>78.013602077419165</v>
      </c>
      <c r="D55" s="183">
        <v>4.8578434223917721E-2</v>
      </c>
      <c r="E55" s="150"/>
      <c r="F55" s="150">
        <v>4.8578434223917721E-2</v>
      </c>
      <c r="G55" s="150">
        <v>-1.0390996615224246E-2</v>
      </c>
      <c r="H55" s="64"/>
      <c r="I55" s="156"/>
      <c r="J55" s="73"/>
      <c r="K55" s="73"/>
      <c r="L55" s="73">
        <v>48.331836627667073</v>
      </c>
      <c r="M55" s="54">
        <v>9.1874820556991921E-3</v>
      </c>
      <c r="N55" s="150">
        <v>2.9885731028420848E-2</v>
      </c>
      <c r="HK55" s="14" t="s">
        <v>150</v>
      </c>
    </row>
    <row r="56" spans="1:231" ht="15.75" customHeight="1">
      <c r="A56" s="48">
        <v>38139</v>
      </c>
      <c r="B56" s="48" t="s">
        <v>21</v>
      </c>
      <c r="C56" s="151">
        <v>83.971955286433058</v>
      </c>
      <c r="D56" s="150">
        <v>5.7610301418755228E-2</v>
      </c>
      <c r="E56" s="150"/>
      <c r="F56" s="150">
        <v>6.6141846232710799E-2</v>
      </c>
      <c r="G56" s="150">
        <v>3.8021418661280837E-2</v>
      </c>
      <c r="H56" s="64"/>
      <c r="I56" s="156"/>
      <c r="J56" s="73"/>
      <c r="K56" s="73"/>
      <c r="L56" s="73">
        <v>48.785592135124546</v>
      </c>
      <c r="M56" s="54">
        <v>9.388335704125117E-3</v>
      </c>
      <c r="N56" s="150">
        <v>5.5324211778703392E-2</v>
      </c>
      <c r="HK56" s="14" t="s">
        <v>149</v>
      </c>
    </row>
    <row r="57" spans="1:231" ht="15.75" customHeight="1">
      <c r="A57" s="48">
        <v>38231</v>
      </c>
      <c r="B57" s="48" t="s">
        <v>22</v>
      </c>
      <c r="C57" s="151">
        <v>80.97397105307644</v>
      </c>
      <c r="D57" s="150">
        <v>4.6337355228210253E-2</v>
      </c>
      <c r="E57" s="150"/>
      <c r="F57" s="150">
        <v>2.4492390139311926E-2</v>
      </c>
      <c r="G57" s="150">
        <v>-6.7456158747968287E-3</v>
      </c>
      <c r="H57" s="64"/>
      <c r="I57" s="156"/>
      <c r="J57" s="73"/>
      <c r="K57" s="73"/>
      <c r="L57" s="73">
        <v>48.936843970943691</v>
      </c>
      <c r="M57" s="54">
        <v>3.1003382187144712E-3</v>
      </c>
      <c r="N57" s="55">
        <v>6.6526820497452732E-2</v>
      </c>
      <c r="HK57" s="14" t="s">
        <v>148</v>
      </c>
    </row>
    <row r="58" spans="1:231" s="134" customFormat="1" ht="15.75" customHeight="1">
      <c r="A58" s="56">
        <v>38322</v>
      </c>
      <c r="B58" s="56" t="s">
        <v>23</v>
      </c>
      <c r="C58" s="153">
        <v>89.881500470701425</v>
      </c>
      <c r="D58" s="152">
        <v>4.0574183636285843E-2</v>
      </c>
      <c r="E58" s="152">
        <v>4.0574183636285843E-2</v>
      </c>
      <c r="F58" s="152">
        <v>2.5308786010274087E-2</v>
      </c>
      <c r="G58" s="152">
        <v>6.2259194311946597E-3</v>
      </c>
      <c r="H58" s="67"/>
      <c r="I58" s="147"/>
      <c r="J58" s="146"/>
      <c r="K58" s="146"/>
      <c r="L58" s="146">
        <v>49.239347642582018</v>
      </c>
      <c r="M58" s="60">
        <v>6.1815116605790088E-3</v>
      </c>
      <c r="N58" s="63">
        <v>2.8136663795578665E-2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 s="173"/>
      <c r="AB58" s="172"/>
      <c r="AC58" s="174"/>
      <c r="AD58" s="173"/>
      <c r="AE58" s="172"/>
      <c r="AF58" s="174"/>
      <c r="AG58" s="173"/>
      <c r="AH58" s="172"/>
      <c r="AI58" s="172"/>
      <c r="AJ58" s="173"/>
      <c r="AK58" s="168"/>
      <c r="AL58" s="173"/>
      <c r="AM58" s="172"/>
      <c r="AN58" s="172"/>
      <c r="AO58" s="171"/>
      <c r="AP58" s="171"/>
      <c r="AQ58" s="170"/>
      <c r="AR58" s="169"/>
      <c r="AS58" s="168"/>
      <c r="AT58" s="167"/>
      <c r="AU58" s="167"/>
      <c r="AV58" s="164"/>
      <c r="AW58" s="158"/>
      <c r="AX58" s="163"/>
      <c r="AY58" s="162"/>
      <c r="AZ58" s="159"/>
      <c r="BA58" s="159"/>
      <c r="BB58" s="159"/>
      <c r="BC58" s="158"/>
      <c r="BD58" s="161"/>
      <c r="BE58" s="159"/>
      <c r="BF58" s="158"/>
      <c r="BG58" s="161"/>
      <c r="BH58" s="159"/>
      <c r="BI58" s="158"/>
      <c r="BJ58" s="158"/>
      <c r="BK58" s="159"/>
      <c r="BL58" s="160"/>
      <c r="BM58" s="159"/>
      <c r="BN58" s="158"/>
      <c r="BO58" s="158"/>
      <c r="BP58" s="157"/>
      <c r="BQ58" s="157"/>
      <c r="BR58" s="166"/>
      <c r="BS58" s="165"/>
      <c r="BT58" s="160"/>
      <c r="BU58" s="164"/>
      <c r="BV58" s="164"/>
      <c r="BW58" s="164"/>
      <c r="BX58" s="158"/>
      <c r="BY58" s="163"/>
      <c r="BZ58" s="162"/>
      <c r="CA58" s="159"/>
      <c r="CB58" s="159"/>
      <c r="CC58" s="159"/>
      <c r="CD58" s="158"/>
      <c r="CE58" s="161"/>
      <c r="CF58" s="159"/>
      <c r="CG58" s="158"/>
      <c r="CH58" s="161"/>
      <c r="CI58" s="159"/>
      <c r="CJ58" s="158"/>
      <c r="CK58" s="158"/>
      <c r="CL58" s="159"/>
      <c r="CM58" s="160"/>
      <c r="CN58" s="159"/>
      <c r="CO58" s="158"/>
      <c r="CP58" s="158"/>
      <c r="CQ58" s="157"/>
      <c r="CR58" s="157"/>
      <c r="CS58" s="166"/>
      <c r="CT58" s="165"/>
      <c r="CU58" s="160"/>
      <c r="CV58" s="164"/>
      <c r="CW58" s="164"/>
      <c r="CX58" s="164"/>
      <c r="CY58" s="158"/>
      <c r="CZ58" s="163"/>
      <c r="DA58" s="162"/>
      <c r="DB58" s="159"/>
      <c r="DC58" s="159"/>
      <c r="DD58" s="159"/>
      <c r="DE58" s="158"/>
      <c r="DF58" s="161"/>
      <c r="DG58" s="159"/>
      <c r="DH58" s="158"/>
      <c r="DI58" s="161"/>
      <c r="DJ58" s="159"/>
      <c r="DK58" s="158"/>
      <c r="DL58" s="158"/>
      <c r="DM58" s="159"/>
      <c r="DN58" s="160"/>
      <c r="DO58" s="159"/>
      <c r="DP58" s="158"/>
      <c r="DQ58" s="158"/>
      <c r="DR58" s="157"/>
      <c r="DS58" s="157"/>
      <c r="DT58" s="166"/>
      <c r="DU58" s="165"/>
      <c r="DV58" s="160"/>
      <c r="DW58" s="164"/>
      <c r="DX58" s="164"/>
      <c r="DY58" s="164"/>
      <c r="DZ58" s="158"/>
      <c r="EA58" s="163"/>
      <c r="EB58" s="162"/>
      <c r="EC58" s="159"/>
      <c r="ED58" s="159"/>
      <c r="EE58" s="159"/>
      <c r="EF58" s="158"/>
      <c r="EG58" s="161"/>
      <c r="EH58" s="159"/>
      <c r="EI58" s="158"/>
      <c r="EJ58" s="161"/>
      <c r="EK58" s="159"/>
      <c r="EL58" s="158"/>
      <c r="EM58" s="158"/>
      <c r="EN58" s="159"/>
      <c r="EO58" s="160"/>
      <c r="EP58" s="159"/>
      <c r="EQ58" s="158"/>
      <c r="ER58" s="158"/>
      <c r="ES58" s="157"/>
      <c r="ET58" s="157"/>
      <c r="EU58" s="166"/>
      <c r="EV58" s="165"/>
      <c r="EW58" s="160"/>
      <c r="EX58" s="164"/>
      <c r="EY58" s="164"/>
      <c r="EZ58" s="164"/>
      <c r="FA58" s="158"/>
      <c r="FB58" s="163"/>
      <c r="FC58" s="162"/>
      <c r="FD58" s="159"/>
      <c r="FE58" s="159"/>
      <c r="FF58" s="159"/>
      <c r="FG58" s="158"/>
      <c r="FH58" s="161"/>
      <c r="FI58" s="159"/>
      <c r="FJ58" s="158"/>
      <c r="FK58" s="161"/>
      <c r="FL58" s="159"/>
      <c r="FM58" s="158"/>
      <c r="FN58" s="158"/>
      <c r="FO58" s="159"/>
      <c r="FP58" s="160"/>
      <c r="FQ58" s="159"/>
      <c r="FR58" s="158"/>
      <c r="FS58" s="158"/>
      <c r="FT58" s="157"/>
      <c r="FU58" s="157"/>
      <c r="FV58" s="166"/>
      <c r="FW58" s="165"/>
      <c r="FX58" s="160"/>
      <c r="FY58" s="164"/>
      <c r="FZ58" s="164"/>
      <c r="GA58" s="164"/>
      <c r="GB58" s="158"/>
      <c r="GC58" s="163"/>
      <c r="GD58" s="162"/>
      <c r="GE58" s="159"/>
      <c r="GF58" s="159"/>
      <c r="GG58" s="159"/>
      <c r="GH58" s="158"/>
      <c r="GI58" s="161"/>
      <c r="GJ58" s="159"/>
      <c r="GK58" s="158"/>
      <c r="GL58" s="161"/>
      <c r="GM58" s="159"/>
      <c r="GN58" s="158"/>
      <c r="GO58" s="158"/>
      <c r="GP58" s="159"/>
      <c r="GQ58" s="160"/>
      <c r="GR58" s="159"/>
      <c r="GS58" s="158"/>
      <c r="GT58" s="158"/>
      <c r="GU58" s="157"/>
      <c r="GV58" s="157"/>
      <c r="GW58" s="166"/>
      <c r="GX58" s="165"/>
      <c r="GY58" s="160"/>
      <c r="GZ58" s="164"/>
      <c r="HA58" s="164"/>
      <c r="HB58" s="164"/>
      <c r="HC58" s="158"/>
      <c r="HD58" s="163"/>
      <c r="HE58" s="162"/>
      <c r="HF58" s="159"/>
      <c r="HG58" s="159"/>
      <c r="HH58" s="159"/>
      <c r="HI58" s="158"/>
      <c r="HJ58" s="161"/>
      <c r="HK58" s="159" t="s">
        <v>147</v>
      </c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>
        <v>79.878568661796578</v>
      </c>
      <c r="D59" s="150">
        <v>2.3905659201925555E-2</v>
      </c>
      <c r="E59" s="150">
        <v>3.4713233138042199E-2</v>
      </c>
      <c r="F59" s="150">
        <v>2.3905659201925555E-2</v>
      </c>
      <c r="G59" s="150">
        <v>-1.6635827379279045E-2</v>
      </c>
      <c r="H59" s="64"/>
      <c r="I59" s="156"/>
      <c r="J59" s="73"/>
      <c r="K59" s="73"/>
      <c r="L59" s="73">
        <v>50.449362329135269</v>
      </c>
      <c r="M59" s="54">
        <v>2.4574141301312302E-2</v>
      </c>
      <c r="N59" s="150">
        <v>4.3812233285917435E-2</v>
      </c>
      <c r="HK59" s="14" t="s">
        <v>146</v>
      </c>
    </row>
    <row r="60" spans="1:231" ht="15.75" customHeight="1">
      <c r="A60" s="48">
        <v>38504</v>
      </c>
      <c r="B60" s="48" t="s">
        <v>25</v>
      </c>
      <c r="C60" s="151">
        <v>84.324079726868504</v>
      </c>
      <c r="D60" s="150">
        <v>1.3686967288280005E-2</v>
      </c>
      <c r="E60" s="150">
        <v>1.9384925843680456E-2</v>
      </c>
      <c r="F60" s="150">
        <v>4.1933576422548136E-3</v>
      </c>
      <c r="G60" s="150">
        <v>2.3321579152887351E-2</v>
      </c>
      <c r="H60" s="64"/>
      <c r="I60" s="156"/>
      <c r="J60" s="73"/>
      <c r="K60" s="73"/>
      <c r="L60" s="73">
        <v>51.755628183937091</v>
      </c>
      <c r="M60" s="54">
        <v>2.5892613791223873E-2</v>
      </c>
      <c r="N60" s="150">
        <v>6.0879368658399047E-2</v>
      </c>
      <c r="HK60" s="14" t="s">
        <v>145</v>
      </c>
    </row>
    <row r="61" spans="1:231" ht="15.75" customHeight="1">
      <c r="A61" s="48">
        <v>38596</v>
      </c>
      <c r="B61" s="48" t="s">
        <v>26</v>
      </c>
      <c r="C61" s="151">
        <v>81.270331865817241</v>
      </c>
      <c r="D61" s="150">
        <v>1.0345146181056419E-2</v>
      </c>
      <c r="E61" s="150">
        <v>1.4312679864153299E-2</v>
      </c>
      <c r="F61" s="150">
        <v>3.6599515731610133E-3</v>
      </c>
      <c r="G61" s="150">
        <v>-8.7236864830402272E-3</v>
      </c>
      <c r="H61" s="64"/>
      <c r="I61" s="156"/>
      <c r="J61" s="73"/>
      <c r="K61" s="73"/>
      <c r="L61" s="73">
        <v>52.635638865066717</v>
      </c>
      <c r="M61" s="54">
        <v>1.7003188097767907E-2</v>
      </c>
      <c r="N61" s="154">
        <v>7.5583028940713559E-2</v>
      </c>
      <c r="HK61" s="14" t="s">
        <v>144</v>
      </c>
    </row>
    <row r="62" spans="1:231" s="134" customFormat="1" ht="15.75" customHeight="1">
      <c r="A62" s="56">
        <v>38687</v>
      </c>
      <c r="B62" s="56" t="s">
        <v>27</v>
      </c>
      <c r="C62" s="153">
        <v>94.469180912437452</v>
      </c>
      <c r="D62" s="152">
        <v>2.133490664604043E-2</v>
      </c>
      <c r="E62" s="152">
        <v>2.133490664604043E-2</v>
      </c>
      <c r="F62" s="152">
        <v>5.1041431414815541E-2</v>
      </c>
      <c r="G62" s="152">
        <v>5.6461630797735696E-2</v>
      </c>
      <c r="H62" s="67"/>
      <c r="I62" s="147"/>
      <c r="J62" s="146"/>
      <c r="K62" s="146"/>
      <c r="L62" s="146">
        <v>54.093156555687699</v>
      </c>
      <c r="M62" s="60">
        <v>2.7690700104493482E-2</v>
      </c>
      <c r="N62" s="145">
        <v>9.8575816810946515E-2</v>
      </c>
      <c r="HK62" s="134" t="s">
        <v>143</v>
      </c>
    </row>
    <row r="63" spans="1:231" ht="15.75" customHeight="1">
      <c r="A63" s="48">
        <v>38777</v>
      </c>
      <c r="B63" s="48" t="s">
        <v>28</v>
      </c>
      <c r="C63" s="151">
        <v>86.077371141025864</v>
      </c>
      <c r="D63" s="150">
        <v>7.7602823674455479E-2</v>
      </c>
      <c r="E63" s="150">
        <v>3.4164216741967346E-2</v>
      </c>
      <c r="F63" s="150">
        <v>7.7602823674455479E-2</v>
      </c>
      <c r="G63" s="150">
        <v>3.5457627836454897E-4</v>
      </c>
      <c r="H63" s="64"/>
      <c r="I63" s="156"/>
      <c r="J63" s="73"/>
      <c r="K63" s="73"/>
      <c r="L63" s="73">
        <v>56.279433091619161</v>
      </c>
      <c r="M63" s="54">
        <v>4.0416878495170394E-2</v>
      </c>
      <c r="N63" s="150">
        <v>0.11556282365767268</v>
      </c>
      <c r="HK63" s="14" t="s">
        <v>142</v>
      </c>
    </row>
    <row r="64" spans="1:231" ht="15.75" customHeight="1">
      <c r="A64" s="48">
        <v>38869</v>
      </c>
      <c r="B64" s="48" t="s">
        <v>29</v>
      </c>
      <c r="C64" s="151">
        <v>87.287270662835866</v>
      </c>
      <c r="D64" s="150">
        <v>5.579686749942292E-2</v>
      </c>
      <c r="E64" s="150">
        <v>4.1921188698080147E-2</v>
      </c>
      <c r="F64" s="150">
        <v>3.5140507261571585E-2</v>
      </c>
      <c r="G64" s="150">
        <v>-9.769240858185313E-3</v>
      </c>
      <c r="H64" s="64"/>
      <c r="I64" s="156"/>
      <c r="J64" s="73"/>
      <c r="K64" s="73"/>
      <c r="L64" s="73">
        <v>56.100680922014696</v>
      </c>
      <c r="M64" s="54">
        <v>-3.1761544099683237E-3</v>
      </c>
      <c r="N64" s="150">
        <v>8.3953241232731068E-2</v>
      </c>
      <c r="HK64" s="14" t="s">
        <v>141</v>
      </c>
    </row>
    <row r="65" spans="1:219" ht="15.75" customHeight="1">
      <c r="A65" s="48">
        <v>38961</v>
      </c>
      <c r="B65" s="48" t="s">
        <v>30</v>
      </c>
      <c r="C65" s="151">
        <v>87.301306322229649</v>
      </c>
      <c r="D65" s="150">
        <v>6.1892628084192935E-2</v>
      </c>
      <c r="E65" s="150">
        <v>5.8984297065513003E-2</v>
      </c>
      <c r="F65" s="150">
        <v>7.4208808035507445E-2</v>
      </c>
      <c r="G65" s="150">
        <v>2.6018462925095021E-2</v>
      </c>
      <c r="H65" s="64"/>
      <c r="I65" s="156"/>
      <c r="J65" s="73"/>
      <c r="K65" s="73"/>
      <c r="L65" s="73">
        <v>57.02194210382229</v>
      </c>
      <c r="M65" s="54">
        <v>1.6421568627450922E-2</v>
      </c>
      <c r="N65" s="154">
        <v>8.3333333333333481E-2</v>
      </c>
      <c r="HK65" s="14" t="s">
        <v>140</v>
      </c>
    </row>
    <row r="66" spans="1:219" s="134" customFormat="1" ht="15.75" customHeight="1">
      <c r="A66" s="56">
        <v>39052</v>
      </c>
      <c r="B66" s="56" t="s">
        <v>31</v>
      </c>
      <c r="C66" s="153">
        <v>95.617631115543361</v>
      </c>
      <c r="D66" s="152">
        <v>4.8071171927070777E-2</v>
      </c>
      <c r="E66" s="152">
        <v>4.8071171927070777E-2</v>
      </c>
      <c r="F66" s="152">
        <v>1.2156876899042768E-2</v>
      </c>
      <c r="G66" s="152">
        <v>4.2507765096733152E-5</v>
      </c>
      <c r="H66" s="67"/>
      <c r="I66" s="147"/>
      <c r="J66" s="146"/>
      <c r="K66" s="146"/>
      <c r="L66" s="146">
        <v>60.844488499979171</v>
      </c>
      <c r="M66" s="60">
        <v>6.7036411863998113E-2</v>
      </c>
      <c r="N66" s="145">
        <v>0.1248093543467208</v>
      </c>
      <c r="HK66" s="134" t="s">
        <v>139</v>
      </c>
    </row>
    <row r="67" spans="1:219" ht="15.75" customHeight="1">
      <c r="A67" s="48">
        <v>39142</v>
      </c>
      <c r="B67" s="48" t="s">
        <v>32</v>
      </c>
      <c r="C67" s="151">
        <v>90.982903974615979</v>
      </c>
      <c r="D67" s="150">
        <v>5.6989807757407807E-2</v>
      </c>
      <c r="E67" s="150">
        <v>4.3474046731027949E-2</v>
      </c>
      <c r="F67" s="150">
        <v>5.6989807757407807E-2</v>
      </c>
      <c r="G67" s="150">
        <v>3.3371930185823739E-2</v>
      </c>
      <c r="H67" s="64"/>
      <c r="I67" s="156"/>
      <c r="J67" s="73"/>
      <c r="K67" s="73"/>
      <c r="L67" s="73">
        <v>59.455721643821455</v>
      </c>
      <c r="M67" s="54">
        <v>-2.2824858757062083E-2</v>
      </c>
      <c r="N67" s="150">
        <v>5.6437820669435368E-2</v>
      </c>
      <c r="HK67" s="14" t="s">
        <v>138</v>
      </c>
    </row>
    <row r="68" spans="1:219" ht="15.75" customHeight="1">
      <c r="A68" s="48">
        <v>39234</v>
      </c>
      <c r="B68" s="48" t="s">
        <v>33</v>
      </c>
      <c r="C68" s="151">
        <v>91.155123728342431</v>
      </c>
      <c r="D68" s="150">
        <v>5.0606547031790905E-2</v>
      </c>
      <c r="E68" s="150">
        <v>4.5696421395244657E-2</v>
      </c>
      <c r="F68" s="150">
        <v>4.4311765462880626E-2</v>
      </c>
      <c r="G68" s="150">
        <v>-1.3227899704669754E-2</v>
      </c>
      <c r="H68" s="64"/>
      <c r="I68" s="156"/>
      <c r="J68" s="73"/>
      <c r="K68" s="73"/>
      <c r="L68" s="73">
        <v>59.936977485064226</v>
      </c>
      <c r="M68" s="54">
        <v>8.0943570767806339E-3</v>
      </c>
      <c r="N68" s="150">
        <v>6.838235294117645E-2</v>
      </c>
      <c r="HK68" s="14" t="s">
        <v>137</v>
      </c>
    </row>
    <row r="69" spans="1:219" ht="15.75" customHeight="1">
      <c r="A69" s="48">
        <v>39326</v>
      </c>
      <c r="B69" s="48" t="s">
        <v>34</v>
      </c>
      <c r="C69" s="151">
        <v>92.647776883516698</v>
      </c>
      <c r="D69" s="150">
        <v>5.4168396608342384E-2</v>
      </c>
      <c r="E69" s="150">
        <v>4.2992949486090337E-2</v>
      </c>
      <c r="F69" s="150">
        <v>6.1241587171138034E-2</v>
      </c>
      <c r="G69" s="150">
        <v>4.0733934948782746E-2</v>
      </c>
      <c r="H69" s="64"/>
      <c r="I69" s="156"/>
      <c r="J69" s="73"/>
      <c r="K69" s="73"/>
      <c r="L69" s="73">
        <v>62.783262031842931</v>
      </c>
      <c r="M69" s="54">
        <v>4.7487955953200656E-2</v>
      </c>
      <c r="N69" s="154">
        <v>0.10103689414034256</v>
      </c>
      <c r="HK69" s="14" t="s">
        <v>136</v>
      </c>
    </row>
    <row r="70" spans="1:219" s="134" customFormat="1" ht="15.75" customHeight="1">
      <c r="A70" s="56">
        <v>39417</v>
      </c>
      <c r="B70" s="56" t="s">
        <v>35</v>
      </c>
      <c r="C70" s="153">
        <v>100.81412667722402</v>
      </c>
      <c r="D70" s="152">
        <v>5.4216228722020032E-2</v>
      </c>
      <c r="E70" s="152">
        <v>5.4216228722020032E-2</v>
      </c>
      <c r="F70" s="152">
        <v>5.4346625209751087E-2</v>
      </c>
      <c r="G70" s="152">
        <v>-1.2840151061980221E-3</v>
      </c>
      <c r="H70" s="67"/>
      <c r="I70" s="147"/>
      <c r="J70" s="146"/>
      <c r="K70" s="146"/>
      <c r="L70" s="146">
        <v>64.474532559638945</v>
      </c>
      <c r="M70" s="60">
        <v>2.6938239159000954E-2</v>
      </c>
      <c r="N70" s="145">
        <v>5.966101694915249E-2</v>
      </c>
      <c r="HK70" s="134" t="s">
        <v>135</v>
      </c>
    </row>
    <row r="71" spans="1:219" ht="15.75" customHeight="1">
      <c r="A71" s="48">
        <v>39508</v>
      </c>
      <c r="B71" s="48" t="s">
        <v>36</v>
      </c>
      <c r="C71" s="151">
        <v>97.148999616082833</v>
      </c>
      <c r="D71" s="150">
        <v>6.7772024986003654E-2</v>
      </c>
      <c r="E71" s="150">
        <v>5.6969920028086429E-2</v>
      </c>
      <c r="F71" s="150">
        <v>6.7772024986003654E-2</v>
      </c>
      <c r="G71" s="150">
        <v>3.303745859015339E-2</v>
      </c>
      <c r="H71" s="64"/>
      <c r="I71" s="156"/>
      <c r="J71" s="73"/>
      <c r="K71" s="73"/>
      <c r="L71" s="73">
        <v>66.795615731785944</v>
      </c>
      <c r="M71" s="54">
        <v>3.6000000000000032E-2</v>
      </c>
      <c r="N71" s="150">
        <v>0.12345143385753921</v>
      </c>
      <c r="HK71" s="14" t="s">
        <v>134</v>
      </c>
    </row>
    <row r="72" spans="1:219" ht="15.75" customHeight="1">
      <c r="A72" s="48">
        <v>39600</v>
      </c>
      <c r="B72" s="48" t="s">
        <v>37</v>
      </c>
      <c r="C72" s="151">
        <v>100.13959855160188</v>
      </c>
      <c r="D72" s="150">
        <v>8.3181808081477238E-2</v>
      </c>
      <c r="E72" s="150">
        <v>7.0382266443783648E-2</v>
      </c>
      <c r="F72" s="150">
        <v>9.8562477409768867E-2</v>
      </c>
      <c r="G72" s="150">
        <v>2.4455596209377317E-2</v>
      </c>
      <c r="H72" s="64"/>
      <c r="I72" s="156"/>
      <c r="J72" s="73"/>
      <c r="K72" s="73"/>
      <c r="L72" s="73">
        <v>67.95615731785945</v>
      </c>
      <c r="M72" s="54">
        <v>1.7374517374517451E-2</v>
      </c>
      <c r="N72" s="150">
        <v>0.13379353062629051</v>
      </c>
      <c r="HK72" s="14" t="s">
        <v>133</v>
      </c>
    </row>
    <row r="73" spans="1:219" ht="15.75" customHeight="1">
      <c r="A73" s="48">
        <v>39692</v>
      </c>
      <c r="B73" s="48" t="s">
        <v>38</v>
      </c>
      <c r="C73" s="151">
        <v>97.364013402113613</v>
      </c>
      <c r="D73" s="150">
        <v>7.229924782039121E-2</v>
      </c>
      <c r="E73" s="150">
        <v>6.7664875995283147E-2</v>
      </c>
      <c r="F73" s="150">
        <v>5.0905015503248441E-2</v>
      </c>
      <c r="G73" s="150">
        <v>-4.3091008881025461E-3</v>
      </c>
      <c r="H73" s="64"/>
      <c r="I73" s="156"/>
      <c r="J73" s="73"/>
      <c r="K73" s="73"/>
      <c r="L73" s="73">
        <v>68.471953578336553</v>
      </c>
      <c r="M73" s="54">
        <v>7.5901328273244584E-3</v>
      </c>
      <c r="N73" s="154">
        <v>9.0608409986858929E-2</v>
      </c>
      <c r="HK73" s="14" t="s">
        <v>132</v>
      </c>
    </row>
    <row r="74" spans="1:219" s="134" customFormat="1" ht="15.75" customHeight="1">
      <c r="A74" s="56">
        <v>39783</v>
      </c>
      <c r="B74" s="56" t="s">
        <v>39</v>
      </c>
      <c r="C74" s="153">
        <v>105.3473884302017</v>
      </c>
      <c r="D74" s="152">
        <v>6.4962921197049273E-2</v>
      </c>
      <c r="E74" s="152">
        <v>6.4962921197049273E-2</v>
      </c>
      <c r="F74" s="152">
        <v>4.4966532988891528E-2</v>
      </c>
      <c r="G74" s="152">
        <v>-3.8425789764403584E-3</v>
      </c>
      <c r="H74" s="67"/>
      <c r="I74" s="147"/>
      <c r="J74" s="146"/>
      <c r="K74" s="146"/>
      <c r="L74" s="146">
        <v>69.310122501611858</v>
      </c>
      <c r="M74" s="60">
        <v>1.2241054613935987E-2</v>
      </c>
      <c r="N74" s="145">
        <v>7.4999999999999956E-2</v>
      </c>
      <c r="HK74" s="134" t="s">
        <v>131</v>
      </c>
    </row>
    <row r="75" spans="1:219" ht="15.75" customHeight="1">
      <c r="A75" s="48">
        <v>39873</v>
      </c>
      <c r="B75" s="48" t="s">
        <v>40</v>
      </c>
      <c r="C75" s="151">
        <v>95.400884738024445</v>
      </c>
      <c r="D75" s="150">
        <v>-1.7994162420268411E-2</v>
      </c>
      <c r="E75" s="150">
        <v>4.3183146364333069E-2</v>
      </c>
      <c r="F75" s="150">
        <v>-1.7994162420268411E-2</v>
      </c>
      <c r="G75" s="150">
        <v>-4.0042598229267923E-2</v>
      </c>
      <c r="H75" s="64"/>
      <c r="I75" s="156"/>
      <c r="J75" s="73"/>
      <c r="K75" s="73"/>
      <c r="L75" s="73">
        <v>69.052224371373299</v>
      </c>
      <c r="M75" s="54">
        <v>-3.7209302325581506E-3</v>
      </c>
      <c r="N75" s="150">
        <v>3.3783783783783772E-2</v>
      </c>
    </row>
    <row r="76" spans="1:219" ht="15.75" customHeight="1">
      <c r="A76" s="48">
        <v>39965</v>
      </c>
      <c r="B76" s="48" t="s">
        <v>41</v>
      </c>
      <c r="C76" s="151">
        <v>96.684992747616121</v>
      </c>
      <c r="D76" s="150">
        <v>-2.6371116883410095E-2</v>
      </c>
      <c r="E76" s="150">
        <v>1.0356423271704385E-2</v>
      </c>
      <c r="F76" s="150">
        <v>-3.449789947186177E-2</v>
      </c>
      <c r="G76" s="150">
        <v>1.315361627842826E-2</v>
      </c>
      <c r="H76" s="64"/>
      <c r="I76" s="156"/>
      <c r="J76" s="73"/>
      <c r="K76" s="73"/>
      <c r="L76" s="73">
        <v>69.245647969052229</v>
      </c>
      <c r="M76" s="54">
        <v>2.8011204481794838E-3</v>
      </c>
      <c r="N76" s="150">
        <v>1.8975332068311257E-2</v>
      </c>
    </row>
    <row r="77" spans="1:219" ht="15.75" customHeight="1">
      <c r="A77" s="48">
        <v>40057</v>
      </c>
      <c r="B77" s="48" t="s">
        <v>42</v>
      </c>
      <c r="C77" s="151">
        <v>97.777095728139486</v>
      </c>
      <c r="D77" s="150">
        <v>-1.6255204155499858E-2</v>
      </c>
      <c r="E77" s="150">
        <v>-6.4828866310473465E-4</v>
      </c>
      <c r="F77" s="150">
        <v>4.2426591878443887E-3</v>
      </c>
      <c r="G77" s="150">
        <v>4.0549955055827924E-2</v>
      </c>
      <c r="H77" s="64"/>
      <c r="I77" s="156"/>
      <c r="J77" s="73"/>
      <c r="K77" s="73"/>
      <c r="L77" s="73">
        <v>70.01934235976789</v>
      </c>
      <c r="M77" s="54">
        <v>1.1173184357541777E-2</v>
      </c>
      <c r="N77" s="154">
        <v>2.2598870056497189E-2</v>
      </c>
      <c r="HK77" s="14">
        <v>1</v>
      </c>
    </row>
    <row r="78" spans="1:219" s="134" customFormat="1" ht="15.75" customHeight="1">
      <c r="A78" s="56">
        <v>40148</v>
      </c>
      <c r="B78" s="56" t="s">
        <v>43</v>
      </c>
      <c r="C78" s="153">
        <v>109.09247747375548</v>
      </c>
      <c r="D78" s="152">
        <v>-2.6113732811612334E-3</v>
      </c>
      <c r="E78" s="152">
        <v>-2.6113732811612334E-3</v>
      </c>
      <c r="F78" s="152">
        <v>3.5549899236800631E-2</v>
      </c>
      <c r="G78" s="152">
        <v>2.6695873448706386E-2</v>
      </c>
      <c r="H78" s="67"/>
      <c r="I78" s="147"/>
      <c r="J78" s="146"/>
      <c r="K78" s="146"/>
      <c r="L78" s="146">
        <v>70.599613152804636</v>
      </c>
      <c r="M78" s="60">
        <v>8.2872928176795924E-3</v>
      </c>
      <c r="N78" s="145">
        <v>1.8604651162790642E-2</v>
      </c>
      <c r="HK78" s="134">
        <v>2</v>
      </c>
    </row>
    <row r="79" spans="1:219" ht="15.75" customHeight="1">
      <c r="A79" s="48">
        <v>40238</v>
      </c>
      <c r="B79" s="48" t="s">
        <v>44</v>
      </c>
      <c r="C79" s="151">
        <v>108.30498544654468</v>
      </c>
      <c r="D79" s="150">
        <v>0.13526185573598748</v>
      </c>
      <c r="E79" s="150">
        <v>3.4168491807508916E-2</v>
      </c>
      <c r="F79" s="150">
        <v>0.13526185573598748</v>
      </c>
      <c r="G79" s="150">
        <v>4.2137802335750152E-2</v>
      </c>
      <c r="H79" s="64"/>
      <c r="I79" s="155"/>
      <c r="J79" s="73"/>
      <c r="K79" s="73"/>
      <c r="L79" s="73">
        <v>71.889103803997415</v>
      </c>
      <c r="M79" s="54">
        <v>1.8264840182648401E-2</v>
      </c>
      <c r="N79" s="150">
        <v>4.1083099906629394E-2</v>
      </c>
      <c r="HK79" s="14">
        <v>3</v>
      </c>
    </row>
    <row r="80" spans="1:219" ht="15.75" customHeight="1">
      <c r="A80" s="48">
        <v>40330</v>
      </c>
      <c r="B80" s="48" t="s">
        <v>45</v>
      </c>
      <c r="C80" s="151">
        <v>109.64522053192115</v>
      </c>
      <c r="D80" s="150">
        <v>0.13464981825516431</v>
      </c>
      <c r="E80" s="150">
        <v>7.6045356528979369E-2</v>
      </c>
      <c r="F80" s="150">
        <v>0.13404590946328199</v>
      </c>
      <c r="G80" s="150">
        <v>1.7099059792083038E-2</v>
      </c>
      <c r="H80" s="512">
        <v>6.0000000000000001E-3</v>
      </c>
      <c r="I80" s="154"/>
      <c r="J80" s="73">
        <v>4540</v>
      </c>
      <c r="K80" s="73">
        <v>4350</v>
      </c>
      <c r="L80" s="73">
        <v>72.211476466795617</v>
      </c>
      <c r="M80" s="54">
        <v>4.484304932735439E-3</v>
      </c>
      <c r="N80" s="150">
        <v>4.2830540037243958E-2</v>
      </c>
      <c r="HK80" s="14">
        <v>4</v>
      </c>
    </row>
    <row r="81" spans="1:219" ht="15.75" customHeight="1">
      <c r="A81" s="48">
        <v>40422</v>
      </c>
      <c r="B81" s="48" t="s">
        <v>46</v>
      </c>
      <c r="C81" s="151">
        <v>106.71094424114473</v>
      </c>
      <c r="D81" s="150">
        <v>0.12005043838478158</v>
      </c>
      <c r="E81" s="150">
        <v>9.7525950202958622E-2</v>
      </c>
      <c r="F81" s="150">
        <v>9.1369542595589159E-2</v>
      </c>
      <c r="G81" s="150">
        <v>8.0061870522454281E-3</v>
      </c>
      <c r="H81" s="512">
        <v>1.1000000000000001E-2</v>
      </c>
      <c r="I81" s="228">
        <v>8.5000000000000006E-3</v>
      </c>
      <c r="J81" s="73">
        <v>4465</v>
      </c>
      <c r="K81" s="73">
        <v>4420</v>
      </c>
      <c r="L81" s="73">
        <v>72.662798194713091</v>
      </c>
      <c r="M81" s="54">
        <v>6.2500000000000888E-3</v>
      </c>
      <c r="N81" s="154">
        <v>3.7753222836095723E-2</v>
      </c>
      <c r="HK81" s="14">
        <v>5</v>
      </c>
    </row>
    <row r="82" spans="1:219" s="134" customFormat="1" ht="15.75" customHeight="1">
      <c r="A82" s="56">
        <v>40513</v>
      </c>
      <c r="B82" s="56" t="s">
        <v>47</v>
      </c>
      <c r="C82" s="153">
        <v>118.55933038017406</v>
      </c>
      <c r="D82" s="152">
        <v>0.11095231268545258</v>
      </c>
      <c r="E82" s="152">
        <v>0.11095231268545258</v>
      </c>
      <c r="F82" s="152">
        <v>8.6778237378430045E-2</v>
      </c>
      <c r="G82" s="152">
        <v>2.0360126260448475E-2</v>
      </c>
      <c r="H82" s="513">
        <v>4.4999999999999998E-2</v>
      </c>
      <c r="I82" s="522">
        <v>3.0499999999999999E-2</v>
      </c>
      <c r="J82" s="146">
        <v>4220</v>
      </c>
      <c r="K82" s="146">
        <v>4452.5</v>
      </c>
      <c r="L82" s="146">
        <v>75.693101225016122</v>
      </c>
      <c r="M82" s="60">
        <v>4.1703637976929997E-2</v>
      </c>
      <c r="N82" s="145">
        <v>7.2146118721461372E-2</v>
      </c>
      <c r="HK82" s="134">
        <v>6</v>
      </c>
    </row>
    <row r="83" spans="1:219" ht="15.75" customHeight="1">
      <c r="A83" s="48">
        <v>40603</v>
      </c>
      <c r="B83" s="48" t="s">
        <v>48</v>
      </c>
      <c r="C83" s="151">
        <v>116.48986518334441</v>
      </c>
      <c r="D83" s="150">
        <v>7.5572511302718137E-2</v>
      </c>
      <c r="E83" s="150">
        <v>9.6017705080488014E-2</v>
      </c>
      <c r="F83" s="150">
        <v>7.5572511302718137E-2</v>
      </c>
      <c r="G83" s="150">
        <v>2.0466035840972951E-2</v>
      </c>
      <c r="H83" s="512">
        <v>7.0000000000000007E-2</v>
      </c>
      <c r="I83" s="154">
        <v>5.7500000000000002E-2</v>
      </c>
      <c r="J83" s="148">
        <v>4008</v>
      </c>
      <c r="K83" s="148">
        <v>4150</v>
      </c>
      <c r="L83" s="73">
        <v>79.303675048355899</v>
      </c>
      <c r="M83" s="54">
        <v>4.7700170357751315E-2</v>
      </c>
      <c r="N83" s="150">
        <v>0.10313901345291487</v>
      </c>
      <c r="HK83" s="14">
        <v>7</v>
      </c>
    </row>
    <row r="84" spans="1:219" ht="15.75" customHeight="1">
      <c r="A84" s="48">
        <v>40695</v>
      </c>
      <c r="B84" s="48" t="s">
        <v>49</v>
      </c>
      <c r="C84" s="151">
        <v>114.98428109908521</v>
      </c>
      <c r="D84" s="150">
        <v>6.2050596572044592E-2</v>
      </c>
      <c r="E84" s="150">
        <v>7.5148670772774206E-2</v>
      </c>
      <c r="F84" s="150">
        <v>4.8693965329840161E-2</v>
      </c>
      <c r="G84" s="150">
        <v>-1.1022523228747527E-3</v>
      </c>
      <c r="H84" s="512">
        <v>8.2500000000000004E-2</v>
      </c>
      <c r="I84" s="154">
        <v>8.1250000000000003E-2</v>
      </c>
      <c r="J84" s="148">
        <v>4452.5</v>
      </c>
      <c r="K84" s="148">
        <v>4150</v>
      </c>
      <c r="L84" s="73">
        <v>78.594455190199895</v>
      </c>
      <c r="M84" s="54">
        <v>-8.9430894308940578E-3</v>
      </c>
      <c r="N84" s="150">
        <v>8.8392857142857384E-2</v>
      </c>
      <c r="HK84" s="14">
        <v>8</v>
      </c>
    </row>
    <row r="85" spans="1:219" ht="15.75" customHeight="1">
      <c r="A85" s="48">
        <v>40787</v>
      </c>
      <c r="B85" s="48" t="s">
        <v>50</v>
      </c>
      <c r="C85" s="151">
        <v>109.37799451272276</v>
      </c>
      <c r="D85" s="150">
        <v>4.9870428182090087E-2</v>
      </c>
      <c r="E85" s="150">
        <v>5.9153034911557434E-2</v>
      </c>
      <c r="F85" s="150">
        <v>2.4993221553274436E-2</v>
      </c>
      <c r="G85" s="150">
        <v>-1.0095295210777122E-2</v>
      </c>
      <c r="H85" s="512">
        <v>8.5000000000000006E-2</v>
      </c>
      <c r="I85" s="154">
        <v>8.3750000000000005E-2</v>
      </c>
      <c r="J85" s="148">
        <v>4427.5</v>
      </c>
      <c r="K85" s="148">
        <v>4422.5</v>
      </c>
      <c r="L85" s="73">
        <v>79.497098646034814</v>
      </c>
      <c r="M85" s="54">
        <v>1.1484823625922624E-2</v>
      </c>
      <c r="N85" s="154">
        <v>9.4055013309671587E-2</v>
      </c>
      <c r="HK85" s="14">
        <v>9</v>
      </c>
    </row>
    <row r="86" spans="1:219" s="134" customFormat="1" ht="15.75" customHeight="1">
      <c r="A86" s="56">
        <v>40878</v>
      </c>
      <c r="B86" s="56" t="s">
        <v>51</v>
      </c>
      <c r="C86" s="153">
        <v>121.36641486886441</v>
      </c>
      <c r="D86" s="152">
        <v>4.2863712070622784E-2</v>
      </c>
      <c r="E86" s="152">
        <v>4.2863712070622784E-2</v>
      </c>
      <c r="F86" s="152">
        <v>2.3676622326468166E-2</v>
      </c>
      <c r="G86" s="152">
        <v>1.8213355192932879E-2</v>
      </c>
      <c r="H86" s="513">
        <v>7.2499999999999995E-2</v>
      </c>
      <c r="I86" s="522">
        <v>7.8750000000000001E-2</v>
      </c>
      <c r="J86" s="146">
        <v>4598.2</v>
      </c>
      <c r="K86" s="146">
        <v>4432.3999999999996</v>
      </c>
      <c r="L86" s="146">
        <v>79.432624113475171</v>
      </c>
      <c r="M86" s="60">
        <v>-8.110300081103361E-4</v>
      </c>
      <c r="N86" s="145">
        <v>4.9403747870528036E-2</v>
      </c>
      <c r="HK86" s="134">
        <v>10</v>
      </c>
    </row>
    <row r="87" spans="1:219" ht="15.75" customHeight="1">
      <c r="A87" s="48">
        <v>40969</v>
      </c>
      <c r="B87" s="48" t="s">
        <v>52</v>
      </c>
      <c r="C87" s="151">
        <v>114.1431464930582</v>
      </c>
      <c r="D87" s="150">
        <v>-2.0145260590633263E-2</v>
      </c>
      <c r="E87" s="150">
        <v>1.8755817677560183E-2</v>
      </c>
      <c r="F87" s="150">
        <v>-2.0145260590633263E-2</v>
      </c>
      <c r="G87" s="150">
        <v>-3.5104216596101301E-2</v>
      </c>
      <c r="H87" s="512">
        <v>6.5000000000000002E-2</v>
      </c>
      <c r="I87" s="154">
        <v>6.5000000000000002E-2</v>
      </c>
      <c r="J87" s="148">
        <v>4442.1000000000004</v>
      </c>
      <c r="K87" s="148">
        <v>4686.5</v>
      </c>
      <c r="L87" s="73">
        <v>81.882656350741456</v>
      </c>
      <c r="M87" s="54">
        <v>3.0844155844155896E-2</v>
      </c>
      <c r="N87" s="150">
        <v>3.2520325203251987E-2</v>
      </c>
      <c r="HK87" s="14">
        <v>11</v>
      </c>
    </row>
    <row r="88" spans="1:219" ht="15.75" customHeight="1">
      <c r="A88" s="48">
        <v>41061</v>
      </c>
      <c r="B88" s="48" t="s">
        <v>53</v>
      </c>
      <c r="C88" s="151">
        <v>113.22779743245424</v>
      </c>
      <c r="D88" s="150">
        <v>-1.7726395896977221E-2</v>
      </c>
      <c r="E88" s="150">
        <v>3.0015307042801087E-3</v>
      </c>
      <c r="F88" s="150">
        <v>-1.5275859011697035E-2</v>
      </c>
      <c r="G88" s="150">
        <v>1.437299520462898E-2</v>
      </c>
      <c r="H88" s="512">
        <v>6.25E-2</v>
      </c>
      <c r="I88" s="154">
        <v>6.3750000000000001E-2</v>
      </c>
      <c r="J88" s="148">
        <v>4386.8999999999996</v>
      </c>
      <c r="K88" s="148">
        <v>4434.3999999999996</v>
      </c>
      <c r="L88" s="73">
        <v>81.689232753062541</v>
      </c>
      <c r="M88" s="54">
        <v>-2.3622047244094002E-3</v>
      </c>
      <c r="N88" s="150">
        <v>3.9376538146020934E-2</v>
      </c>
      <c r="HK88" s="14">
        <v>12</v>
      </c>
    </row>
    <row r="89" spans="1:219" ht="15.75" customHeight="1">
      <c r="A89" s="48">
        <v>41153</v>
      </c>
      <c r="B89" s="48" t="s">
        <v>54</v>
      </c>
      <c r="C89" s="151">
        <v>112.79762075765984</v>
      </c>
      <c r="D89" s="150">
        <v>-2.0054916198718464E-3</v>
      </c>
      <c r="E89" s="150">
        <v>4.6222362956624963E-3</v>
      </c>
      <c r="F89" s="150">
        <v>3.1264298272897229E-2</v>
      </c>
      <c r="G89" s="150">
        <v>3.749948983453022E-2</v>
      </c>
      <c r="H89" s="512">
        <v>5.5E-2</v>
      </c>
      <c r="I89" s="154">
        <v>5.7500000000000002E-2</v>
      </c>
      <c r="J89" s="148">
        <v>4527.5</v>
      </c>
      <c r="K89" s="148">
        <v>4298</v>
      </c>
      <c r="L89" s="73">
        <v>81.689232753062541</v>
      </c>
      <c r="M89" s="54">
        <v>0</v>
      </c>
      <c r="N89" s="154">
        <v>2.7575020275750317E-2</v>
      </c>
      <c r="HK89" s="14">
        <v>13</v>
      </c>
    </row>
    <row r="90" spans="1:219" s="134" customFormat="1" ht="15.75" customHeight="1">
      <c r="A90" s="56">
        <v>41244</v>
      </c>
      <c r="B90" s="56" t="s">
        <v>55</v>
      </c>
      <c r="C90" s="153">
        <v>118.77728433367297</v>
      </c>
      <c r="D90" s="152">
        <v>-7.0804311230430184E-3</v>
      </c>
      <c r="E90" s="152">
        <v>-7.0804311230430184E-3</v>
      </c>
      <c r="F90" s="152">
        <v>-2.1333171437823095E-2</v>
      </c>
      <c r="G90" s="152">
        <v>-3.3041978603239319E-2</v>
      </c>
      <c r="H90" s="513">
        <v>5.5E-2</v>
      </c>
      <c r="I90" s="522">
        <v>5.5E-2</v>
      </c>
      <c r="J90" s="146">
        <v>4635.7</v>
      </c>
      <c r="K90" s="146">
        <v>4618.6000000000004</v>
      </c>
      <c r="L90" s="146">
        <v>82.591876208897474</v>
      </c>
      <c r="M90" s="60">
        <v>1.1049723756905827E-2</v>
      </c>
      <c r="N90" s="145">
        <v>3.9772727272727293E-2</v>
      </c>
      <c r="HK90" s="134">
        <v>14</v>
      </c>
    </row>
    <row r="91" spans="1:219" ht="15.75" customHeight="1">
      <c r="A91" s="48">
        <v>41334</v>
      </c>
      <c r="B91" s="48" t="s">
        <v>56</v>
      </c>
      <c r="C91" s="151">
        <v>125.76984086323147</v>
      </c>
      <c r="D91" s="150">
        <v>0.10186064365135028</v>
      </c>
      <c r="E91" s="150">
        <v>2.3268888313982883E-2</v>
      </c>
      <c r="F91" s="150">
        <v>0.10186064365135028</v>
      </c>
      <c r="G91" s="150">
        <v>7.5353947350566663E-2</v>
      </c>
      <c r="H91" s="512">
        <v>5.5E-2</v>
      </c>
      <c r="I91" s="154">
        <v>5.5E-2</v>
      </c>
      <c r="J91" s="148">
        <v>4798.8</v>
      </c>
      <c r="K91" s="148">
        <v>4818.8</v>
      </c>
      <c r="L91" s="73">
        <v>82.849774339136047</v>
      </c>
      <c r="M91" s="54">
        <v>3.1225604996099054E-3</v>
      </c>
      <c r="N91" s="150">
        <v>1.1811023622047223E-2</v>
      </c>
      <c r="HK91" s="14">
        <v>15</v>
      </c>
    </row>
    <row r="92" spans="1:219" ht="15.75" customHeight="1">
      <c r="A92" s="48">
        <v>41426</v>
      </c>
      <c r="B92" s="48" t="s">
        <v>57</v>
      </c>
      <c r="C92" s="151">
        <v>123.12001482707431</v>
      </c>
      <c r="D92" s="150">
        <v>9.4642311780360977E-2</v>
      </c>
      <c r="E92" s="150">
        <v>4.8785545634304484E-2</v>
      </c>
      <c r="F92" s="150">
        <v>8.7365625923450985E-2</v>
      </c>
      <c r="G92" s="150">
        <v>9.7374567719321625E-3</v>
      </c>
      <c r="H92" s="512">
        <v>5.5E-2</v>
      </c>
      <c r="I92" s="154">
        <v>5.5E-2</v>
      </c>
      <c r="J92" s="148">
        <v>5183.5</v>
      </c>
      <c r="K92" s="148">
        <v>5014.2</v>
      </c>
      <c r="L92" s="73">
        <v>83.107672469374606</v>
      </c>
      <c r="M92" s="54">
        <v>3.112840466926059E-3</v>
      </c>
      <c r="N92" s="154">
        <v>1.7363851617995474E-2</v>
      </c>
      <c r="HK92" s="14">
        <v>16</v>
      </c>
    </row>
    <row r="93" spans="1:219" ht="15.75" customHeight="1">
      <c r="A93" s="48">
        <v>41518</v>
      </c>
      <c r="B93" s="48" t="s">
        <v>58</v>
      </c>
      <c r="C93" s="151">
        <v>118.45127791121793</v>
      </c>
      <c r="D93" s="150">
        <v>7.9879717703073227E-2</v>
      </c>
      <c r="E93" s="150">
        <v>5.3264518340561118E-2</v>
      </c>
      <c r="F93" s="150">
        <v>5.0122131261125524E-2</v>
      </c>
      <c r="G93" s="150">
        <v>1.396846652454764E-3</v>
      </c>
      <c r="H93" s="512">
        <v>5.5E-2</v>
      </c>
      <c r="I93" s="154">
        <v>5.5E-2</v>
      </c>
      <c r="J93" s="148">
        <v>5636.1</v>
      </c>
      <c r="K93" s="148">
        <v>5171.7</v>
      </c>
      <c r="L93" s="73">
        <v>84.332688588007741</v>
      </c>
      <c r="M93" s="54">
        <v>1.4740108611326574E-2</v>
      </c>
      <c r="N93" s="154">
        <v>3.235990528808208E-2</v>
      </c>
      <c r="HK93" s="14">
        <v>17</v>
      </c>
    </row>
    <row r="94" spans="1:219" s="134" customFormat="1" ht="15.75" customHeight="1">
      <c r="A94" s="56">
        <v>41609</v>
      </c>
      <c r="B94" s="56" t="s">
        <v>59</v>
      </c>
      <c r="C94" s="153">
        <v>129.66544571911376</v>
      </c>
      <c r="D94" s="152">
        <v>8.2930764893779818E-2</v>
      </c>
      <c r="E94" s="152">
        <v>8.2930764893779818E-2</v>
      </c>
      <c r="F94" s="152">
        <v>9.1668718025690987E-2</v>
      </c>
      <c r="G94" s="152">
        <v>7.1818174599491691E-3</v>
      </c>
      <c r="H94" s="513">
        <v>0.06</v>
      </c>
      <c r="I94" s="522">
        <v>5.7500000000000002E-2</v>
      </c>
      <c r="J94" s="146">
        <v>5782</v>
      </c>
      <c r="K94" s="146">
        <v>5634.7</v>
      </c>
      <c r="L94" s="146">
        <v>85.686653771760163</v>
      </c>
      <c r="M94" s="60">
        <v>1.6055045871559592E-2</v>
      </c>
      <c r="N94" s="145">
        <v>3.7470725995316423E-2</v>
      </c>
      <c r="HK94" s="134">
        <v>18</v>
      </c>
    </row>
    <row r="95" spans="1:219" ht="15.75" customHeight="1">
      <c r="A95" s="48">
        <v>41699</v>
      </c>
      <c r="B95" s="48" t="s">
        <v>60</v>
      </c>
      <c r="C95" s="151">
        <v>132.58230485193207</v>
      </c>
      <c r="D95" s="150">
        <v>5.4166117583855478E-2</v>
      </c>
      <c r="E95" s="150">
        <v>7.0651168219511229E-2</v>
      </c>
      <c r="F95" s="150">
        <v>5.4166117583855478E-2</v>
      </c>
      <c r="G95" s="150">
        <v>2.9085546099479664E-2</v>
      </c>
      <c r="H95" s="512">
        <v>6.7500000000000004E-2</v>
      </c>
      <c r="I95" s="150">
        <v>6.6250000000000003E-2</v>
      </c>
      <c r="J95" s="148">
        <v>5628.7</v>
      </c>
      <c r="K95" s="148">
        <v>5929.5</v>
      </c>
      <c r="L95" s="73">
        <v>87.87878787878789</v>
      </c>
      <c r="M95" s="54">
        <v>2.5583145221971471E-2</v>
      </c>
      <c r="N95" s="150">
        <v>6.0700389105058372E-2</v>
      </c>
      <c r="HK95" s="14">
        <v>19</v>
      </c>
    </row>
    <row r="96" spans="1:219" ht="15.75" customHeight="1">
      <c r="A96" s="48">
        <v>41791</v>
      </c>
      <c r="B96" s="48" t="s">
        <v>61</v>
      </c>
      <c r="C96" s="151">
        <v>127.65008491185152</v>
      </c>
      <c r="D96" s="150">
        <v>4.5572504520197787E-2</v>
      </c>
      <c r="E96" s="150">
        <v>5.8036207623454628E-2</v>
      </c>
      <c r="F96" s="150">
        <v>3.6793937128255072E-2</v>
      </c>
      <c r="G96" s="150">
        <v>1.4989519355375069E-3</v>
      </c>
      <c r="H96" s="512">
        <v>6.7500000000000004E-2</v>
      </c>
      <c r="I96" s="150">
        <v>6.7500000000000004E-2</v>
      </c>
      <c r="J96" s="148">
        <v>5589</v>
      </c>
      <c r="K96" s="148">
        <v>5573</v>
      </c>
      <c r="L96" s="73">
        <v>88.394584139264992</v>
      </c>
      <c r="M96" s="54">
        <v>5.8694057226704732E-3</v>
      </c>
      <c r="N96" s="150">
        <v>6.361520558572531E-2</v>
      </c>
      <c r="HK96" s="14">
        <v>20</v>
      </c>
    </row>
    <row r="97" spans="1:219" ht="15.75" customHeight="1">
      <c r="A97" s="48">
        <v>41883</v>
      </c>
      <c r="B97" s="48" t="s">
        <v>62</v>
      </c>
      <c r="C97" s="151">
        <v>124.95008155201306</v>
      </c>
      <c r="D97" s="150">
        <v>4.8568853532276801E-2</v>
      </c>
      <c r="E97" s="150">
        <v>5.9099795522546295E-2</v>
      </c>
      <c r="F97" s="150">
        <v>5.486478284908114E-2</v>
      </c>
      <c r="G97" s="150">
        <v>1.5594869422249413E-2</v>
      </c>
      <c r="H97" s="512">
        <v>6.7500000000000004E-2</v>
      </c>
      <c r="I97" s="154">
        <v>6.7500000000000004E-2</v>
      </c>
      <c r="J97" s="148">
        <v>5555.4</v>
      </c>
      <c r="K97" s="148">
        <v>5543.6</v>
      </c>
      <c r="L97" s="73">
        <v>87.814313346228218</v>
      </c>
      <c r="M97" s="54">
        <v>-6.5645514223197088E-3</v>
      </c>
      <c r="N97" s="154">
        <v>4.1284403669724412E-2</v>
      </c>
      <c r="HK97" s="14">
        <v>21</v>
      </c>
    </row>
    <row r="98" spans="1:219" s="134" customFormat="1" ht="15.75" customHeight="1">
      <c r="A98" s="56">
        <v>41974</v>
      </c>
      <c r="B98" s="56" t="s">
        <v>63</v>
      </c>
      <c r="C98" s="153">
        <v>138.17161285477457</v>
      </c>
      <c r="D98" s="152">
        <v>5.3012386447576665E-2</v>
      </c>
      <c r="E98" s="152">
        <v>5.3012386447576665E-2</v>
      </c>
      <c r="F98" s="152">
        <v>6.5600878387347628E-2</v>
      </c>
      <c r="G98" s="152">
        <v>2.1315094911601218E-2</v>
      </c>
      <c r="H98" s="513">
        <v>6.7500000000000004E-2</v>
      </c>
      <c r="I98" s="522">
        <v>6.7500000000000004E-2</v>
      </c>
      <c r="J98" s="146">
        <v>5737.5</v>
      </c>
      <c r="K98" s="146">
        <v>5730</v>
      </c>
      <c r="L98" s="146">
        <v>89.29722759509994</v>
      </c>
      <c r="M98" s="60">
        <v>1.6886930983847526E-2</v>
      </c>
      <c r="N98" s="145">
        <v>4.2136945071482357E-2</v>
      </c>
      <c r="HK98" s="134">
        <v>22</v>
      </c>
    </row>
    <row r="99" spans="1:219" ht="15.75" customHeight="1">
      <c r="A99" s="48">
        <v>42064</v>
      </c>
      <c r="B99" s="48" t="s">
        <v>64</v>
      </c>
      <c r="C99" s="151">
        <v>138.96047203461174</v>
      </c>
      <c r="D99" s="150">
        <v>4.8107228108628997E-2</v>
      </c>
      <c r="E99" s="150">
        <v>5.143356208550931E-2</v>
      </c>
      <c r="F99" s="150">
        <v>4.8107228108628997E-2</v>
      </c>
      <c r="G99" s="150">
        <v>4.6414621742016937E-3</v>
      </c>
      <c r="H99" s="512">
        <v>6.5000000000000002E-2</v>
      </c>
      <c r="I99" s="150">
        <v>6.6250000000000003E-2</v>
      </c>
      <c r="J99" s="148">
        <v>5638.1</v>
      </c>
      <c r="K99" s="148">
        <v>5810</v>
      </c>
      <c r="L99" s="73">
        <v>90.199871050934874</v>
      </c>
      <c r="M99" s="54">
        <v>1.0108303249097395E-2</v>
      </c>
      <c r="N99" s="150">
        <v>2.6412325752017463E-2</v>
      </c>
      <c r="HK99" s="14">
        <v>23</v>
      </c>
    </row>
    <row r="100" spans="1:219" ht="15.75" customHeight="1">
      <c r="A100" s="48">
        <v>42156</v>
      </c>
      <c r="B100" s="48" t="s">
        <v>65</v>
      </c>
      <c r="C100" s="151">
        <v>131.30379763235845</v>
      </c>
      <c r="D100" s="150">
        <v>3.8549697492662904E-2</v>
      </c>
      <c r="E100" s="150">
        <v>4.9251292113952738E-2</v>
      </c>
      <c r="F100" s="150">
        <v>2.8622877321468287E-2</v>
      </c>
      <c r="G100" s="150">
        <v>-1.124506204913811E-2</v>
      </c>
      <c r="H100" s="512">
        <v>0.06</v>
      </c>
      <c r="I100" s="150">
        <v>6.1249999999999999E-2</v>
      </c>
      <c r="J100" s="148">
        <v>5555</v>
      </c>
      <c r="K100" s="148">
        <v>5571.7</v>
      </c>
      <c r="L100" s="73">
        <v>90.586718246292719</v>
      </c>
      <c r="M100" s="54">
        <v>4.2887776983560055E-3</v>
      </c>
      <c r="N100" s="150">
        <v>2.4799416484317938E-2</v>
      </c>
      <c r="HK100" s="14">
        <v>24</v>
      </c>
    </row>
    <row r="101" spans="1:219" ht="15.75" customHeight="1">
      <c r="A101" s="48">
        <v>42248</v>
      </c>
      <c r="B101" s="48" t="s">
        <v>66</v>
      </c>
      <c r="C101" s="151">
        <v>128.7875328531826</v>
      </c>
      <c r="D101" s="150">
        <v>3.6007171242705027E-2</v>
      </c>
      <c r="E101" s="150">
        <v>4.3460403741906628E-2</v>
      </c>
      <c r="F101" s="150">
        <v>3.0711875122483301E-2</v>
      </c>
      <c r="G101" s="150">
        <v>1.567379258913526E-2</v>
      </c>
      <c r="H101" s="512">
        <v>5.7500000000000002E-2</v>
      </c>
      <c r="I101" s="154">
        <v>5.7500000000000002E-2</v>
      </c>
      <c r="J101" s="148">
        <v>5667.5</v>
      </c>
      <c r="K101" s="148">
        <v>5555.3</v>
      </c>
      <c r="L101" s="73">
        <v>91.102514506769836</v>
      </c>
      <c r="M101" s="54">
        <v>5.693950177936058E-3</v>
      </c>
      <c r="N101" s="154">
        <v>3.7444933920705248E-2</v>
      </c>
      <c r="HK101" s="14">
        <v>25</v>
      </c>
    </row>
    <row r="102" spans="1:219" s="134" customFormat="1" ht="15.75" customHeight="1">
      <c r="A102" s="56">
        <v>42339</v>
      </c>
      <c r="B102" s="56" t="s">
        <v>67</v>
      </c>
      <c r="C102" s="153">
        <v>139.77865576190399</v>
      </c>
      <c r="D102" s="152">
        <v>2.9571516836470302E-2</v>
      </c>
      <c r="E102" s="152">
        <v>2.9571516836470302E-2</v>
      </c>
      <c r="F102" s="152">
        <v>1.1630774758477402E-2</v>
      </c>
      <c r="G102" s="152">
        <v>4.8086801164672899E-3</v>
      </c>
      <c r="H102" s="513">
        <v>5.7500000000000002E-2</v>
      </c>
      <c r="I102" s="522">
        <v>5.7500000000000002E-2</v>
      </c>
      <c r="J102" s="146">
        <v>5588</v>
      </c>
      <c r="K102" s="146">
        <v>5636.7</v>
      </c>
      <c r="L102" s="146">
        <v>92.069632495164413</v>
      </c>
      <c r="M102" s="60">
        <v>1.0615711252653925E-2</v>
      </c>
      <c r="N102" s="145">
        <v>3.1046931407942235E-2</v>
      </c>
      <c r="HK102" s="134">
        <v>26</v>
      </c>
    </row>
    <row r="103" spans="1:219" ht="15.75" customHeight="1">
      <c r="A103" s="48">
        <v>42430</v>
      </c>
      <c r="B103" s="48" t="s">
        <v>68</v>
      </c>
      <c r="C103" s="151">
        <v>140.33696838882844</v>
      </c>
      <c r="D103" s="150">
        <v>9.9056683822564828E-3</v>
      </c>
      <c r="E103" s="150">
        <v>1.9773580438540383E-2</v>
      </c>
      <c r="F103" s="150">
        <v>9.9056683822564828E-3</v>
      </c>
      <c r="G103" s="150">
        <v>-2.4301552186272168E-3</v>
      </c>
      <c r="H103" s="524">
        <v>0.06</v>
      </c>
      <c r="I103" s="55">
        <v>0.06</v>
      </c>
      <c r="J103" s="148">
        <v>5548.3</v>
      </c>
      <c r="K103" s="148">
        <v>5607.5</v>
      </c>
      <c r="L103" s="73">
        <v>94.455190199871055</v>
      </c>
      <c r="M103" s="54">
        <v>2.5910364145658171E-2</v>
      </c>
      <c r="N103" s="54">
        <v>4.7176554681915839E-2</v>
      </c>
      <c r="HK103" s="14">
        <v>27</v>
      </c>
    </row>
    <row r="104" spans="1:219" ht="15.75" customHeight="1">
      <c r="A104" s="48">
        <v>42522</v>
      </c>
      <c r="B104" s="48" t="s">
        <v>69</v>
      </c>
      <c r="C104" s="151">
        <v>139.33905338791493</v>
      </c>
      <c r="D104" s="150">
        <v>3.4824255982378594E-2</v>
      </c>
      <c r="E104" s="150">
        <v>2.7852713267156437E-2</v>
      </c>
      <c r="F104" s="150">
        <v>6.1195912840652511E-2</v>
      </c>
      <c r="G104" s="150">
        <v>4.4472084275168688E-2</v>
      </c>
      <c r="H104" s="512">
        <v>5.7500000000000002E-2</v>
      </c>
      <c r="I104" s="150">
        <v>5.8749999999999997E-2</v>
      </c>
      <c r="J104" s="148">
        <v>5693.2</v>
      </c>
      <c r="K104" s="148">
        <v>5543.3</v>
      </c>
      <c r="L104" s="73">
        <v>94.842037395228886</v>
      </c>
      <c r="M104" s="54">
        <v>4.0955631399317571E-3</v>
      </c>
      <c r="N104" s="150">
        <v>4.6975088967971423E-2</v>
      </c>
      <c r="HK104" s="14">
        <v>28</v>
      </c>
    </row>
    <row r="105" spans="1:219" ht="15.75" customHeight="1">
      <c r="A105" s="48">
        <v>42614</v>
      </c>
      <c r="B105" s="48" t="s">
        <v>70</v>
      </c>
      <c r="C105" s="151">
        <v>135.36270802345643</v>
      </c>
      <c r="D105" s="150">
        <v>4.0062285595714231E-2</v>
      </c>
      <c r="E105" s="150">
        <v>3.2749820063032065E-2</v>
      </c>
      <c r="F105" s="150">
        <v>5.1054438458492113E-2</v>
      </c>
      <c r="G105" s="150">
        <v>3.4321404571706626E-3</v>
      </c>
      <c r="H105" s="512">
        <v>5.5E-2</v>
      </c>
      <c r="I105" s="154">
        <v>5.5E-2</v>
      </c>
      <c r="J105" s="148">
        <v>5892.9</v>
      </c>
      <c r="K105" s="148">
        <v>5726.7</v>
      </c>
      <c r="L105" s="73">
        <v>94.326241134751783</v>
      </c>
      <c r="M105" s="54">
        <v>-5.4384772263764702E-3</v>
      </c>
      <c r="N105" s="154">
        <v>3.5385704175513011E-2</v>
      </c>
      <c r="HK105" s="14">
        <v>29</v>
      </c>
    </row>
    <row r="106" spans="1:219" s="134" customFormat="1" ht="15.75" customHeight="1">
      <c r="A106" s="56">
        <v>42705</v>
      </c>
      <c r="B106" s="56" t="s">
        <v>71</v>
      </c>
      <c r="C106" s="153">
        <v>146.78915163817979</v>
      </c>
      <c r="D106" s="152">
        <v>4.2680258331433185E-2</v>
      </c>
      <c r="E106" s="152">
        <v>4.2680258331433185E-2</v>
      </c>
      <c r="F106" s="152">
        <v>5.0154265957581767E-2</v>
      </c>
      <c r="G106" s="152">
        <v>4.6452361242406148E-3</v>
      </c>
      <c r="H106" s="513">
        <v>5.5E-2</v>
      </c>
      <c r="I106" s="522">
        <v>5.5E-2</v>
      </c>
      <c r="J106" s="146">
        <v>5963.9</v>
      </c>
      <c r="K106" s="146">
        <v>5990.9</v>
      </c>
      <c r="L106" s="146">
        <v>95.680206318504204</v>
      </c>
      <c r="M106" s="60">
        <v>1.4354066985645897E-2</v>
      </c>
      <c r="N106" s="145">
        <v>3.9215686274509887E-2</v>
      </c>
      <c r="HK106" s="134">
        <v>30</v>
      </c>
    </row>
    <row r="107" spans="1:219" ht="15.75" customHeight="1">
      <c r="A107" s="48">
        <v>42795</v>
      </c>
      <c r="B107" s="48" t="s">
        <v>72</v>
      </c>
      <c r="C107" s="151">
        <v>151.23253418270838</v>
      </c>
      <c r="D107" s="150">
        <v>7.7638600284508419E-2</v>
      </c>
      <c r="E107" s="150">
        <v>6.0192658233879648E-2</v>
      </c>
      <c r="F107" s="150">
        <v>7.7638600284508419E-2</v>
      </c>
      <c r="G107" s="150">
        <v>2.2824756887282804E-2</v>
      </c>
      <c r="H107" s="524">
        <v>5.5E-2</v>
      </c>
      <c r="I107" s="55">
        <v>5.5E-2</v>
      </c>
      <c r="J107" s="148">
        <v>6190</v>
      </c>
      <c r="K107" s="148">
        <v>6036.8</v>
      </c>
      <c r="L107" s="73">
        <v>97.098646034816241</v>
      </c>
      <c r="M107" s="54">
        <v>1.4824797843665527E-2</v>
      </c>
      <c r="N107" s="54">
        <v>2.7986348122866822E-2</v>
      </c>
      <c r="HK107" s="14">
        <v>31</v>
      </c>
    </row>
    <row r="108" spans="1:219" ht="15.75" customHeight="1">
      <c r="A108" s="48">
        <v>42887</v>
      </c>
      <c r="B108" s="48" t="s">
        <v>73</v>
      </c>
      <c r="C108" s="151">
        <v>142.49771776462649</v>
      </c>
      <c r="D108" s="150">
        <v>5.0251823811376051E-2</v>
      </c>
      <c r="E108" s="150">
        <v>5.041549281181168E-2</v>
      </c>
      <c r="F108" s="150">
        <v>2.2668909396979631E-2</v>
      </c>
      <c r="G108" s="150">
        <v>-7.3005698162020849E-3</v>
      </c>
      <c r="H108" s="512">
        <v>5.5E-2</v>
      </c>
      <c r="I108" s="150">
        <v>5.5E-2</v>
      </c>
      <c r="J108" s="148">
        <v>6197.5</v>
      </c>
      <c r="K108" s="148">
        <v>6278.5</v>
      </c>
      <c r="L108" s="73">
        <v>97.614442295293358</v>
      </c>
      <c r="M108" s="54">
        <v>5.312084993359889E-3</v>
      </c>
      <c r="N108" s="54">
        <v>2.9231815091774305E-2</v>
      </c>
      <c r="HK108" s="14">
        <v>32</v>
      </c>
    </row>
    <row r="109" spans="1:219" ht="15.75" customHeight="1">
      <c r="A109" s="48">
        <v>42979</v>
      </c>
      <c r="B109" s="48" t="s">
        <v>74</v>
      </c>
      <c r="C109" s="151">
        <v>141.27251528584122</v>
      </c>
      <c r="D109" s="150">
        <v>4.8101625220824618E-2</v>
      </c>
      <c r="E109" s="150">
        <v>4.8618759994197625E-2</v>
      </c>
      <c r="F109" s="150">
        <v>4.3659050182127679E-2</v>
      </c>
      <c r="G109" s="150">
        <v>2.2933969578464941E-2</v>
      </c>
      <c r="H109" s="512">
        <v>5.2499999999999998E-2</v>
      </c>
      <c r="I109" s="150">
        <v>5.3749999999999999E-2</v>
      </c>
      <c r="J109" s="148">
        <v>6380.1</v>
      </c>
      <c r="K109" s="148">
        <v>5999.2</v>
      </c>
      <c r="L109" s="73">
        <v>98.259187620889747</v>
      </c>
      <c r="M109" s="54">
        <v>6.6050198150593431E-3</v>
      </c>
      <c r="N109" s="54">
        <v>4.1695146958304674E-2</v>
      </c>
      <c r="HK109" s="14">
        <v>33</v>
      </c>
    </row>
    <row r="110" spans="1:219" s="134" customFormat="1" ht="15.75" customHeight="1">
      <c r="A110" s="56">
        <v>43070</v>
      </c>
      <c r="B110" s="56" t="s">
        <v>75</v>
      </c>
      <c r="C110" s="153">
        <v>153.84947833469852</v>
      </c>
      <c r="D110" s="152">
        <v>4.8100788555220708E-2</v>
      </c>
      <c r="E110" s="152">
        <v>4.8100788555220708E-2</v>
      </c>
      <c r="F110" s="152">
        <v>4.8098422926523332E-2</v>
      </c>
      <c r="G110" s="152">
        <v>8.4635610050427523E-3</v>
      </c>
      <c r="H110" s="513">
        <v>5.2499999999999998E-2</v>
      </c>
      <c r="I110" s="522">
        <v>5.2499999999999998E-2</v>
      </c>
      <c r="J110" s="146">
        <v>6465</v>
      </c>
      <c r="K110" s="146">
        <v>6447.5</v>
      </c>
      <c r="L110" s="146">
        <v>100</v>
      </c>
      <c r="M110" s="60">
        <v>1.7716535433070835E-2</v>
      </c>
      <c r="N110" s="145">
        <v>4.5148247978436418E-2</v>
      </c>
      <c r="HK110" s="134">
        <v>34</v>
      </c>
    </row>
    <row r="111" spans="1:219" ht="15.75" customHeight="1">
      <c r="A111" s="48">
        <v>43160</v>
      </c>
      <c r="B111" s="48" t="s">
        <v>76</v>
      </c>
      <c r="C111" s="151">
        <v>158.73246807563416</v>
      </c>
      <c r="D111" s="150">
        <v>4.9592066505113941E-2</v>
      </c>
      <c r="E111" s="150">
        <v>4.1256792161607603E-2</v>
      </c>
      <c r="F111" s="150">
        <v>4.9592066505113941E-2</v>
      </c>
      <c r="G111" s="150">
        <v>2.4822431669807798E-2</v>
      </c>
      <c r="H111" s="524">
        <v>5.2499999999999998E-2</v>
      </c>
      <c r="I111" s="55">
        <v>5.2499999999999998E-2</v>
      </c>
      <c r="J111" s="148">
        <v>6563</v>
      </c>
      <c r="K111" s="148">
        <v>6530.6</v>
      </c>
      <c r="L111" s="73">
        <v>101.1</v>
      </c>
      <c r="M111" s="54">
        <v>1.0999999999999899E-2</v>
      </c>
      <c r="N111" s="54">
        <v>4.120916334661362E-2</v>
      </c>
      <c r="HK111" s="14">
        <v>35</v>
      </c>
    </row>
    <row r="112" spans="1:219" ht="15.75" customHeight="1">
      <c r="A112" s="48">
        <v>43252</v>
      </c>
      <c r="B112" s="48" t="s">
        <v>77</v>
      </c>
      <c r="C112" s="151">
        <v>151.87513376685223</v>
      </c>
      <c r="D112" s="150">
        <v>5.7458670951528568E-2</v>
      </c>
      <c r="E112" s="150">
        <v>5.1829156093533335E-2</v>
      </c>
      <c r="F112" s="150">
        <v>6.5807482037818277E-2</v>
      </c>
      <c r="G112" s="150">
        <v>9.4647768099764829E-3</v>
      </c>
      <c r="H112" s="512">
        <v>5.2499999999999998E-2</v>
      </c>
      <c r="I112" s="150">
        <v>5.2499999999999998E-2</v>
      </c>
      <c r="J112" s="148">
        <v>6817.5</v>
      </c>
      <c r="K112" s="148">
        <v>6515.4</v>
      </c>
      <c r="L112" s="73">
        <v>101.9</v>
      </c>
      <c r="M112" s="54">
        <v>7.9129574678538095E-3</v>
      </c>
      <c r="N112" s="54">
        <v>4.3902906208718617E-2</v>
      </c>
      <c r="HK112" s="14">
        <v>36</v>
      </c>
    </row>
    <row r="113" spans="1:219" ht="15.75" customHeight="1">
      <c r="A113" s="48">
        <v>43344</v>
      </c>
      <c r="B113" s="48" t="s">
        <v>78</v>
      </c>
      <c r="C113" s="151">
        <v>142.81177404888322</v>
      </c>
      <c r="D113" s="150">
        <v>4.2336762074714818E-2</v>
      </c>
      <c r="E113" s="150">
        <v>4.3790459317716524E-2</v>
      </c>
      <c r="F113" s="150">
        <v>1.0895670399352353E-2</v>
      </c>
      <c r="G113" s="150">
        <v>-3.1242743366695636E-2</v>
      </c>
      <c r="H113" s="512">
        <v>5.2499999999999998E-2</v>
      </c>
      <c r="I113" s="150">
        <v>5.2499999999999998E-2</v>
      </c>
      <c r="J113" s="148">
        <v>6990.2</v>
      </c>
      <c r="K113" s="148">
        <v>6921.8</v>
      </c>
      <c r="L113" s="73">
        <v>102.2</v>
      </c>
      <c r="M113" s="54">
        <v>2.9440628066732533E-3</v>
      </c>
      <c r="N113" s="54">
        <v>4.0106299212598451E-2</v>
      </c>
      <c r="HK113" s="14">
        <v>37</v>
      </c>
    </row>
    <row r="114" spans="1:219" s="134" customFormat="1" ht="15.75" customHeight="1">
      <c r="A114" s="56">
        <v>43435</v>
      </c>
      <c r="B114" s="56" t="s">
        <v>79</v>
      </c>
      <c r="C114" s="153">
        <v>154.30116976193386</v>
      </c>
      <c r="D114" s="152">
        <v>3.204250340801984E-2</v>
      </c>
      <c r="E114" s="152">
        <v>3.204250340801984E-2</v>
      </c>
      <c r="F114" s="152">
        <v>2.9359308339849122E-3</v>
      </c>
      <c r="G114" s="152">
        <v>-8.3335488851565831E-4</v>
      </c>
      <c r="H114" s="513">
        <v>5.2499999999999998E-2</v>
      </c>
      <c r="I114" s="522">
        <v>5.2499999999999998E-2</v>
      </c>
      <c r="J114" s="146">
        <v>6911.6</v>
      </c>
      <c r="K114" s="146">
        <v>7030</v>
      </c>
      <c r="L114" s="146">
        <v>103.2</v>
      </c>
      <c r="M114" s="60">
        <v>9.7847358121330164E-3</v>
      </c>
      <c r="N114" s="145">
        <v>3.2000000000000028E-2</v>
      </c>
      <c r="HK114" s="134">
        <v>38</v>
      </c>
    </row>
    <row r="115" spans="1:219" ht="15.75" customHeight="1" thickBot="1">
      <c r="A115" s="48">
        <v>43525</v>
      </c>
      <c r="B115" s="48" t="s">
        <v>80</v>
      </c>
      <c r="C115" s="151">
        <v>153.93675612096999</v>
      </c>
      <c r="D115" s="150">
        <v>-3.0212545755787468E-2</v>
      </c>
      <c r="E115" s="150">
        <v>1.1021430732057746E-2</v>
      </c>
      <c r="F115" s="150">
        <v>-3.0212545755787468E-2</v>
      </c>
      <c r="G115" s="150">
        <v>-6.799576603534474E-3</v>
      </c>
      <c r="H115" s="525">
        <v>4.7500000000000001E-2</v>
      </c>
      <c r="I115" s="55">
        <v>0.05</v>
      </c>
      <c r="J115" s="148">
        <v>6311.1</v>
      </c>
      <c r="K115" s="148">
        <v>6950.1</v>
      </c>
      <c r="L115" s="73">
        <v>103.9</v>
      </c>
      <c r="M115" s="54">
        <v>6.7829457364341206E-3</v>
      </c>
      <c r="N115" s="54">
        <v>2.7695351137487778E-2</v>
      </c>
      <c r="HK115" s="14">
        <v>39</v>
      </c>
    </row>
    <row r="116" spans="1:219" ht="15.75" customHeight="1">
      <c r="A116" s="48">
        <v>43617</v>
      </c>
      <c r="B116" s="48" t="s">
        <v>81</v>
      </c>
      <c r="C116" s="151">
        <v>146.20478101054573</v>
      </c>
      <c r="D116" s="150">
        <v>-3.3695455774060856E-2</v>
      </c>
      <c r="E116" s="150">
        <v>-1.3991580705603024E-2</v>
      </c>
      <c r="F116" s="150">
        <v>-3.7335623124528206E-2</v>
      </c>
      <c r="G116" s="150">
        <v>2.2356441691464557E-3</v>
      </c>
      <c r="H116" s="512">
        <v>4.7500000000000001E-2</v>
      </c>
      <c r="I116" s="150">
        <v>4.7500000000000001E-2</v>
      </c>
      <c r="J116" s="148">
        <v>6752.3</v>
      </c>
      <c r="K116" s="148">
        <v>6585</v>
      </c>
      <c r="L116" s="73">
        <v>104.8</v>
      </c>
      <c r="M116" s="54">
        <v>8.6621751684310411E-3</v>
      </c>
      <c r="N116" s="54">
        <v>2.8459273797840856E-2</v>
      </c>
      <c r="HK116" s="14">
        <v>40</v>
      </c>
    </row>
    <row r="117" spans="1:219" ht="15.75" customHeight="1">
      <c r="A117" s="48">
        <v>43709</v>
      </c>
      <c r="B117" s="48" t="s">
        <v>82</v>
      </c>
      <c r="C117" s="151">
        <v>145.9619393274001</v>
      </c>
      <c r="D117" s="150">
        <v>-1.6134951044100343E-2</v>
      </c>
      <c r="E117" s="150">
        <v>-1.1303408626096245E-2</v>
      </c>
      <c r="F117" s="150">
        <v>2.2058162217343469E-2</v>
      </c>
      <c r="G117" s="150">
        <v>2.8183761517230455E-2</v>
      </c>
      <c r="H117" s="512">
        <v>0.04</v>
      </c>
      <c r="I117" s="150">
        <v>4.2500000000000003E-2</v>
      </c>
      <c r="J117" s="148">
        <v>6907</v>
      </c>
      <c r="K117" s="148">
        <v>6911.3</v>
      </c>
      <c r="L117" s="73">
        <v>104.9</v>
      </c>
      <c r="M117" s="54">
        <v>9.5419847328259699E-4</v>
      </c>
      <c r="N117" s="54">
        <v>2.6418786692759433E-2</v>
      </c>
      <c r="HK117" s="14">
        <v>41</v>
      </c>
    </row>
    <row r="118" spans="1:219" s="134" customFormat="1" ht="15.75" customHeight="1">
      <c r="A118" s="56">
        <v>43800</v>
      </c>
      <c r="B118" s="56" t="s">
        <v>83</v>
      </c>
      <c r="C118" s="153">
        <v>159.17491318366487</v>
      </c>
      <c r="D118" s="152">
        <v>-4.0185510070214203E-3</v>
      </c>
      <c r="E118" s="152">
        <v>-4.0185510070214203E-3</v>
      </c>
      <c r="F118" s="152">
        <v>3.1585913634034846E-2</v>
      </c>
      <c r="G118" s="152">
        <v>5.5727301476582447E-3</v>
      </c>
      <c r="H118" s="513">
        <v>0.04</v>
      </c>
      <c r="I118" s="522">
        <v>0.04</v>
      </c>
      <c r="J118" s="146">
        <v>6876.9</v>
      </c>
      <c r="K118" s="146">
        <v>6904.4</v>
      </c>
      <c r="L118" s="146">
        <v>106.1</v>
      </c>
      <c r="M118" s="60">
        <v>1.1439466158245759E-2</v>
      </c>
      <c r="N118" s="145">
        <v>2.8100775193798277E-2</v>
      </c>
      <c r="HK118" s="134">
        <v>42</v>
      </c>
    </row>
    <row r="119" spans="1:219" ht="15.75" customHeight="1" thickBot="1">
      <c r="A119" s="48">
        <v>43891</v>
      </c>
      <c r="B119" s="48" t="s">
        <v>84</v>
      </c>
      <c r="C119" s="151">
        <v>160.12068766990134</v>
      </c>
      <c r="D119" s="150">
        <v>4.0171897243773014E-2</v>
      </c>
      <c r="E119" s="150">
        <v>1.4160119165268936E-2</v>
      </c>
      <c r="F119" s="150">
        <v>4.0171897243773014E-2</v>
      </c>
      <c r="G119" s="150">
        <v>4.3814993900832544E-3</v>
      </c>
      <c r="H119" s="525">
        <v>2.2499999999999999E-2</v>
      </c>
      <c r="I119" s="55">
        <v>3.125E-2</v>
      </c>
      <c r="J119" s="148">
        <v>6941.9</v>
      </c>
      <c r="K119" s="148">
        <v>7060.9</v>
      </c>
      <c r="L119" s="73">
        <v>106.5</v>
      </c>
      <c r="M119" s="54">
        <v>3.7700282752122227E-3</v>
      </c>
      <c r="N119" s="54">
        <v>2.5024061597689995E-2</v>
      </c>
      <c r="HK119" s="14">
        <v>43</v>
      </c>
    </row>
    <row r="120" spans="1:219" ht="15.75" customHeight="1" thickBot="1">
      <c r="A120" s="48">
        <v>43983</v>
      </c>
      <c r="B120" s="48" t="s">
        <v>85</v>
      </c>
      <c r="C120" s="151">
        <v>135.3904500076579</v>
      </c>
      <c r="D120" s="150">
        <v>-1.5427386353150996E-2</v>
      </c>
      <c r="E120" s="150">
        <v>5.6818481142866251E-3</v>
      </c>
      <c r="F120" s="150">
        <v>-7.3967013446077368E-2</v>
      </c>
      <c r="G120" s="150">
        <v>-0.10636163837604451</v>
      </c>
      <c r="H120" s="525">
        <v>7.4999999999999997E-3</v>
      </c>
      <c r="I120" s="55">
        <v>0.01</v>
      </c>
      <c r="J120" s="148">
        <v>6849.1</v>
      </c>
      <c r="K120" s="148">
        <v>6831.9</v>
      </c>
      <c r="L120" s="73">
        <v>105.3</v>
      </c>
      <c r="M120" s="54">
        <v>-1.1267605633802802E-2</v>
      </c>
      <c r="N120" s="54">
        <v>4.7709923664123188E-3</v>
      </c>
      <c r="HK120" s="14">
        <v>44</v>
      </c>
    </row>
    <row r="121" spans="1:219" ht="15.75" customHeight="1">
      <c r="A121" s="48">
        <v>44075</v>
      </c>
      <c r="B121" s="48" t="s">
        <v>86</v>
      </c>
      <c r="C121" s="151">
        <v>144.03945730158719</v>
      </c>
      <c r="D121" s="150">
        <v>-1.4689151341713114E-2</v>
      </c>
      <c r="E121" s="150">
        <v>-2.7966773218818242E-3</v>
      </c>
      <c r="F121" s="150">
        <v>-1.317111868115628E-2</v>
      </c>
      <c r="G121" s="150">
        <v>9.3086537955439308E-2</v>
      </c>
      <c r="H121" s="512">
        <v>7.4999999999999997E-3</v>
      </c>
      <c r="I121" s="150">
        <v>7.4999999999999997E-3</v>
      </c>
      <c r="J121" s="148">
        <v>7074.7</v>
      </c>
      <c r="K121" s="148">
        <v>6881</v>
      </c>
      <c r="L121" s="73">
        <v>106.6</v>
      </c>
      <c r="M121" s="54">
        <v>1.2345679012345734E-2</v>
      </c>
      <c r="N121" s="54">
        <v>1.6205910390848288E-2</v>
      </c>
      <c r="HK121" s="14">
        <v>45</v>
      </c>
    </row>
    <row r="122" spans="1:219" s="134" customFormat="1" ht="15.75" customHeight="1">
      <c r="A122" s="56">
        <v>44166</v>
      </c>
      <c r="B122" s="56" t="s">
        <v>87</v>
      </c>
      <c r="C122" s="153">
        <v>160.76581085059419</v>
      </c>
      <c r="D122" s="152">
        <v>-8.197853909454933E-3</v>
      </c>
      <c r="E122" s="152">
        <v>-8.197853909454933E-3</v>
      </c>
      <c r="F122" s="152">
        <v>9.9946507594048661E-3</v>
      </c>
      <c r="G122" s="152">
        <v>2.7171798936164837E-2</v>
      </c>
      <c r="H122" s="513">
        <v>7.4999999999999997E-3</v>
      </c>
      <c r="I122" s="522">
        <v>7.4999999999999997E-3</v>
      </c>
      <c r="J122" s="146">
        <v>7339.5</v>
      </c>
      <c r="K122" s="146">
        <v>7270.7</v>
      </c>
      <c r="L122" s="146">
        <v>108.4</v>
      </c>
      <c r="M122" s="60">
        <v>1.6885553470919357E-2</v>
      </c>
      <c r="N122" s="145">
        <v>2.1677662582469504E-2</v>
      </c>
      <c r="HK122" s="134">
        <v>46</v>
      </c>
    </row>
    <row r="123" spans="1:219" ht="15.75" customHeight="1" thickBot="1">
      <c r="A123" s="48">
        <v>44256</v>
      </c>
      <c r="B123" s="48" t="s">
        <v>91</v>
      </c>
      <c r="C123" s="151">
        <v>161.11226779696861</v>
      </c>
      <c r="D123" s="150">
        <v>6.1927046498293503E-3</v>
      </c>
      <c r="E123" s="150">
        <v>-1.6606640969989983E-2</v>
      </c>
      <c r="F123" s="150">
        <v>6.1927046498293503E-3</v>
      </c>
      <c r="G123" s="150">
        <v>3.1088604181672697E-3</v>
      </c>
      <c r="H123" s="525">
        <v>7.4999999999999997E-3</v>
      </c>
      <c r="I123" s="55">
        <v>7.4999999999999997E-3</v>
      </c>
      <c r="J123" s="148">
        <v>7181.8</v>
      </c>
      <c r="K123" s="148">
        <v>7320.2</v>
      </c>
      <c r="L123" s="73">
        <v>109.1</v>
      </c>
      <c r="M123" s="54">
        <v>6.4575645756457245E-3</v>
      </c>
      <c r="N123" s="54">
        <v>2.4413145539906145E-2</v>
      </c>
      <c r="HK123" s="14">
        <v>47</v>
      </c>
    </row>
    <row r="124" spans="1:219" ht="15.75" customHeight="1" thickBot="1">
      <c r="A124" s="48">
        <v>44348</v>
      </c>
      <c r="B124" s="48" t="s">
        <v>92</v>
      </c>
      <c r="C124" s="151">
        <v>154.3432726851677</v>
      </c>
      <c r="D124" s="150">
        <v>6.7491205107602426E-2</v>
      </c>
      <c r="E124" s="150">
        <v>3.2652766289177571E-2</v>
      </c>
      <c r="F124" s="150">
        <v>0.13998640728676071</v>
      </c>
      <c r="G124" s="150">
        <v>1.3280625241167243E-2</v>
      </c>
      <c r="H124" s="525">
        <v>7.4999999999999997E-3</v>
      </c>
      <c r="I124" s="55">
        <v>7.4999999999999997E-3</v>
      </c>
      <c r="J124" s="148">
        <v>7265.8</v>
      </c>
      <c r="K124" s="148">
        <v>7239.8</v>
      </c>
      <c r="L124" s="73">
        <v>110</v>
      </c>
      <c r="M124" s="54">
        <v>8.2493125572868919E-3</v>
      </c>
      <c r="N124" s="54">
        <v>4.4634377967711414E-2</v>
      </c>
      <c r="HK124" s="14">
        <v>49</v>
      </c>
    </row>
    <row r="125" spans="1:219" ht="15.75" customHeight="1">
      <c r="A125" s="48">
        <v>44440</v>
      </c>
      <c r="B125" s="48" t="s">
        <v>93</v>
      </c>
      <c r="C125" s="151">
        <v>147.6771611391834</v>
      </c>
      <c r="D125" s="150">
        <v>5.3650494190076392E-2</v>
      </c>
      <c r="E125" s="150">
        <v>4.2044315743863914E-2</v>
      </c>
      <c r="F125" s="150">
        <v>2.525491213133102E-2</v>
      </c>
      <c r="G125" s="150">
        <v>-1.7868999477391734E-2</v>
      </c>
      <c r="H125" s="512">
        <v>1.4999999999999999E-2</v>
      </c>
      <c r="I125" s="150">
        <v>1.125E-2</v>
      </c>
      <c r="J125" s="148">
        <v>7287.5</v>
      </c>
      <c r="K125" s="148">
        <v>7283.2</v>
      </c>
      <c r="L125" s="73">
        <v>113.4</v>
      </c>
      <c r="M125" s="54">
        <v>3.0909090909090997E-2</v>
      </c>
      <c r="N125" s="54">
        <v>6.3789868667917471E-2</v>
      </c>
      <c r="HK125" s="14">
        <v>50</v>
      </c>
    </row>
    <row r="126" spans="1:219" s="134" customFormat="1" ht="15.75" customHeight="1">
      <c r="A126" s="56">
        <v>44531</v>
      </c>
      <c r="B126" s="56" t="s">
        <v>94</v>
      </c>
      <c r="C126" s="153">
        <v>161.16403404720668</v>
      </c>
      <c r="D126" s="152">
        <v>3.9946151072850933E-2</v>
      </c>
      <c r="E126" s="152">
        <v>3.9946151072850933E-2</v>
      </c>
      <c r="F126" s="152">
        <v>2.4770390825359367E-3</v>
      </c>
      <c r="G126" s="152">
        <v>4.6606866741105701E-3</v>
      </c>
      <c r="H126" s="513">
        <v>5.2499999999999998E-2</v>
      </c>
      <c r="I126" s="522">
        <v>0.04</v>
      </c>
      <c r="J126" s="146">
        <v>7275</v>
      </c>
      <c r="K126" s="146">
        <v>7462.1</v>
      </c>
      <c r="L126" s="146">
        <v>115.8</v>
      </c>
      <c r="M126" s="60">
        <v>2.1164021164021163E-2</v>
      </c>
      <c r="N126" s="145">
        <v>6.8265682656826421E-2</v>
      </c>
      <c r="HK126" s="134">
        <v>51</v>
      </c>
    </row>
    <row r="127" spans="1:219" ht="15.75" customHeight="1" thickBot="1">
      <c r="A127" s="48">
        <v>44621</v>
      </c>
      <c r="B127" s="48" t="s">
        <v>95</v>
      </c>
      <c r="C127" s="151">
        <v>159.11350552624862</v>
      </c>
      <c r="D127" s="150">
        <v>-1.240602157769144E-2</v>
      </c>
      <c r="E127" s="150">
        <v>3.4907215488912735E-2</v>
      </c>
      <c r="F127" s="150">
        <v>-1.240602157769144E-2</v>
      </c>
      <c r="G127" s="150">
        <v>-1.1015661025671197E-2</v>
      </c>
      <c r="H127" s="525">
        <v>6.25E-2</v>
      </c>
      <c r="I127" s="55">
        <v>5.8749999999999997E-2</v>
      </c>
      <c r="J127" s="148">
        <v>7385.5</v>
      </c>
      <c r="K127" s="148">
        <v>7276.9</v>
      </c>
      <c r="L127" s="73">
        <v>120.1</v>
      </c>
      <c r="M127" s="54">
        <v>3.7132987910190041E-2</v>
      </c>
      <c r="N127" s="54">
        <v>0.10082493125572878</v>
      </c>
      <c r="HK127" s="14">
        <v>52</v>
      </c>
    </row>
    <row r="128" spans="1:219" ht="15.75" customHeight="1" thickBot="1">
      <c r="A128" s="48">
        <v>44713</v>
      </c>
      <c r="B128" s="48" t="s">
        <v>96</v>
      </c>
      <c r="C128" s="151">
        <v>149.1317931122604</v>
      </c>
      <c r="D128" s="150">
        <v>-2.2856602336441267E-2</v>
      </c>
      <c r="E128" s="150">
        <v>-5.1177097847077135E-3</v>
      </c>
      <c r="F128" s="150">
        <v>-3.3765511656201452E-2</v>
      </c>
      <c r="G128" s="150">
        <v>-6.1128667951112492E-3</v>
      </c>
      <c r="H128" s="525">
        <v>7.7499999999999999E-2</v>
      </c>
      <c r="I128" s="55">
        <v>7.2499999999999995E-2</v>
      </c>
      <c r="J128" s="148">
        <v>7806.1</v>
      </c>
      <c r="K128" s="148">
        <v>7969.7</v>
      </c>
      <c r="L128" s="73">
        <v>122.7</v>
      </c>
      <c r="M128" s="54">
        <v>2.164862614487939E-2</v>
      </c>
      <c r="N128" s="54">
        <v>0.11545454545454548</v>
      </c>
      <c r="HK128" s="14">
        <v>53</v>
      </c>
    </row>
    <row r="129" spans="1:219" ht="15.75" customHeight="1">
      <c r="A129" s="48">
        <v>44805</v>
      </c>
      <c r="B129" s="48" t="s">
        <v>97</v>
      </c>
      <c r="C129" s="151">
        <v>151.64114636115235</v>
      </c>
      <c r="D129" s="150">
        <v>-7.0093444282687267E-3</v>
      </c>
      <c r="E129" s="150">
        <v>-4.5648985662134489E-3</v>
      </c>
      <c r="F129" s="150">
        <v>2.6842236073545411E-2</v>
      </c>
      <c r="G129" s="150">
        <v>4.2058640939375946E-2</v>
      </c>
      <c r="H129" s="512">
        <v>8.5000000000000006E-2</v>
      </c>
      <c r="I129" s="150">
        <v>8.2500000000000004E-2</v>
      </c>
      <c r="J129" s="148">
        <v>7988</v>
      </c>
      <c r="K129" s="148">
        <v>7904.6</v>
      </c>
      <c r="L129" s="73">
        <v>124</v>
      </c>
      <c r="M129" s="54">
        <v>1.0594947025264867E-2</v>
      </c>
      <c r="N129" s="54">
        <v>9.347442680776008E-2</v>
      </c>
      <c r="HK129" s="14">
        <v>54</v>
      </c>
    </row>
    <row r="130" spans="1:219" s="134" customFormat="1" ht="15.75" customHeight="1">
      <c r="A130" s="56">
        <v>44896</v>
      </c>
      <c r="B130" s="56" t="s">
        <v>98</v>
      </c>
      <c r="C130" s="153">
        <v>164.23500579807006</v>
      </c>
      <c r="D130" s="152">
        <v>-2.8077172405416295E-4</v>
      </c>
      <c r="E130" s="152">
        <v>-2.8077172405416295E-4</v>
      </c>
      <c r="F130" s="152">
        <v>1.9054944665655826E-2</v>
      </c>
      <c r="G130" s="152">
        <v>-3.1922324834150473E-3</v>
      </c>
      <c r="H130" s="513">
        <v>8.5000000000000006E-2</v>
      </c>
      <c r="I130" s="522">
        <v>8.5000000000000006E-2</v>
      </c>
      <c r="J130" s="146">
        <v>7975.1</v>
      </c>
      <c r="K130" s="146">
        <v>7976.9</v>
      </c>
      <c r="L130" s="146">
        <v>125.2</v>
      </c>
      <c r="M130" s="60">
        <v>9.6774193548387899E-3</v>
      </c>
      <c r="N130" s="145">
        <v>8.1174438687392048E-2</v>
      </c>
      <c r="HK130" s="134">
        <v>55</v>
      </c>
    </row>
    <row r="131" spans="1:219" ht="15.75" customHeight="1" thickBot="1">
      <c r="A131" s="48">
        <v>44986</v>
      </c>
      <c r="B131" s="48" t="s">
        <v>99</v>
      </c>
      <c r="C131" s="151">
        <v>166.97335764161909</v>
      </c>
      <c r="D131" s="150">
        <v>4.9397768526153518E-2</v>
      </c>
      <c r="E131" s="150">
        <v>1.5560599470417102E-2</v>
      </c>
      <c r="F131" s="150">
        <v>4.9397768526153518E-2</v>
      </c>
      <c r="G131" s="150">
        <v>1.4018542535299883E-2</v>
      </c>
      <c r="H131" s="525">
        <v>8.5000000000000006E-2</v>
      </c>
      <c r="I131" s="55">
        <v>8.5000000000000006E-2</v>
      </c>
      <c r="J131" s="148">
        <v>7988</v>
      </c>
      <c r="K131" s="148">
        <v>7884</v>
      </c>
      <c r="L131" s="73">
        <v>127.8</v>
      </c>
      <c r="M131" s="54">
        <v>2.0766773162939289E-2</v>
      </c>
      <c r="N131" s="54">
        <v>6.4113238967527186E-2</v>
      </c>
    </row>
    <row r="132" spans="1:219" ht="15.75" customHeight="1" thickBot="1">
      <c r="A132" s="48">
        <v>45078</v>
      </c>
      <c r="B132" s="48" t="s">
        <v>100</v>
      </c>
      <c r="C132" s="151">
        <v>158.14405218177555</v>
      </c>
      <c r="D132" s="150">
        <v>5.4735988705774785E-2</v>
      </c>
      <c r="E132" s="150">
        <v>3.8741843156433919E-2</v>
      </c>
      <c r="F132" s="150">
        <v>6.0431507470248835E-2</v>
      </c>
      <c r="G132" s="150">
        <v>4.6498757281272507E-3</v>
      </c>
      <c r="H132" s="525">
        <v>8.5000000000000006E-2</v>
      </c>
      <c r="I132" s="55">
        <v>8.5000000000000006E-2</v>
      </c>
      <c r="J132" s="148">
        <v>7928</v>
      </c>
      <c r="K132" s="148">
        <v>8005.4181818181823</v>
      </c>
      <c r="L132" s="73">
        <v>127.9</v>
      </c>
      <c r="M132" s="54">
        <v>7.8247261345865127E-4</v>
      </c>
      <c r="N132" s="54">
        <v>4.2379788101059468E-2</v>
      </c>
    </row>
    <row r="133" spans="1:219" ht="15.75" customHeight="1">
      <c r="A133" s="48">
        <v>45170</v>
      </c>
      <c r="B133" s="48" t="s">
        <v>101</v>
      </c>
      <c r="C133" s="151">
        <v>158.26528469168929</v>
      </c>
      <c r="D133" s="150">
        <v>5.1091415654662242E-2</v>
      </c>
      <c r="E133" s="150">
        <v>4.2777877423199051E-2</v>
      </c>
      <c r="F133" s="150">
        <v>4.3682987694914521E-2</v>
      </c>
      <c r="G133" s="150">
        <v>2.4962541575163755E-2</v>
      </c>
      <c r="H133" s="512">
        <v>0.08</v>
      </c>
      <c r="I133" s="150">
        <v>8.2500000000000004E-2</v>
      </c>
      <c r="J133" s="148">
        <v>7172</v>
      </c>
      <c r="K133" s="148">
        <v>7472.22</v>
      </c>
      <c r="L133" s="73">
        <v>128.30000000000001</v>
      </c>
      <c r="M133" s="54">
        <v>3.1274433150898506E-3</v>
      </c>
      <c r="N133" s="54">
        <v>3.4677419354838701E-2</v>
      </c>
    </row>
    <row r="134" spans="1:219" s="134" customFormat="1" ht="15.75" customHeight="1">
      <c r="A134" s="56">
        <v>45261</v>
      </c>
      <c r="B134" s="56" t="s">
        <v>102</v>
      </c>
      <c r="C134" s="153">
        <v>173.72885408729749</v>
      </c>
      <c r="D134" s="152">
        <v>5.2858458497914595E-2</v>
      </c>
      <c r="E134" s="152">
        <v>5.2858458497914595E-2</v>
      </c>
      <c r="F134" s="152">
        <v>5.7806484330753971E-2</v>
      </c>
      <c r="G134" s="152">
        <v>9.9504231990765746E-3</v>
      </c>
      <c r="H134" s="513">
        <v>6.7500000000000004E-2</v>
      </c>
      <c r="I134" s="522">
        <v>7.2499999999999995E-2</v>
      </c>
      <c r="J134" s="146">
        <v>6598</v>
      </c>
      <c r="K134" s="146">
        <v>7095</v>
      </c>
      <c r="L134" s="146">
        <v>129.80000000000001</v>
      </c>
      <c r="M134" s="60">
        <v>1.1691348402182333E-2</v>
      </c>
      <c r="N134" s="145">
        <v>3.6741214057508076E-2</v>
      </c>
    </row>
    <row r="135" spans="1:219" ht="15.75" customHeight="1" thickBot="1">
      <c r="A135" s="48">
        <v>45352</v>
      </c>
      <c r="B135" s="48" t="s">
        <v>103</v>
      </c>
      <c r="C135" s="151">
        <v>175.87640712416376</v>
      </c>
      <c r="D135" s="150">
        <v>5.3320179987358163E-2</v>
      </c>
      <c r="E135" s="150">
        <v>5.3851743738222213E-2</v>
      </c>
      <c r="F135" s="150">
        <v>5.3320179987358163E-2</v>
      </c>
      <c r="G135" s="150">
        <v>7.0398963870290654E-3</v>
      </c>
      <c r="H135" s="525">
        <v>0.06</v>
      </c>
      <c r="I135" s="55">
        <v>6.25E-2</v>
      </c>
      <c r="J135" s="148">
        <v>6484</v>
      </c>
      <c r="K135" s="148">
        <v>6647</v>
      </c>
      <c r="L135" s="73">
        <v>132.4</v>
      </c>
      <c r="M135" s="54">
        <v>2.003081664098616E-2</v>
      </c>
      <c r="N135" s="54">
        <v>3.5993740219092407E-2</v>
      </c>
    </row>
    <row r="136" spans="1:219" ht="15.75" customHeight="1" thickBot="1">
      <c r="A136" s="48">
        <v>45444</v>
      </c>
      <c r="B136" s="48" t="s">
        <v>104</v>
      </c>
      <c r="C136" s="151">
        <v>167.2183648540622</v>
      </c>
      <c r="D136" s="150">
        <v>5.5294984555261717E-2</v>
      </c>
      <c r="E136" s="150">
        <v>5.3191405962233818E-2</v>
      </c>
      <c r="F136" s="150">
        <v>5.7380043998470187E-2</v>
      </c>
      <c r="G136" s="150">
        <v>1.0968850426823717E-2</v>
      </c>
      <c r="H136" s="525">
        <v>0.06</v>
      </c>
      <c r="I136" s="55">
        <v>0.06</v>
      </c>
      <c r="J136" s="148">
        <v>6085.5</v>
      </c>
      <c r="K136" s="148">
        <v>6000</v>
      </c>
      <c r="L136" s="73">
        <v>133.4</v>
      </c>
      <c r="M136" s="54">
        <v>7.5528700906344337E-3</v>
      </c>
      <c r="N136" s="54">
        <v>4.300234558248639E-2</v>
      </c>
    </row>
    <row r="137" spans="1:219" s="134" customFormat="1" ht="15.75" customHeight="1">
      <c r="A137" s="48">
        <v>45536</v>
      </c>
      <c r="B137" s="48" t="s">
        <v>105</v>
      </c>
      <c r="C137" s="151">
        <v>163.98801134683586</v>
      </c>
      <c r="D137" s="150">
        <v>4.9029659271838666E-2</v>
      </c>
      <c r="E137" s="150">
        <v>5.1255450682021975E-2</v>
      </c>
      <c r="F137" s="150">
        <v>3.6159077249914962E-2</v>
      </c>
      <c r="G137" s="150">
        <v>3.4566594764235958E-3</v>
      </c>
      <c r="H137" s="512">
        <v>0.06</v>
      </c>
      <c r="I137" s="150">
        <v>0.06</v>
      </c>
      <c r="J137" s="148">
        <v>6304.2799220751231</v>
      </c>
      <c r="K137" s="148">
        <v>6158.4266406917077</v>
      </c>
      <c r="L137" s="73">
        <v>133.5</v>
      </c>
      <c r="M137" s="54">
        <v>7.4962518740617767E-4</v>
      </c>
      <c r="N137" s="54">
        <v>4.0530007794232104E-2</v>
      </c>
    </row>
    <row r="138" spans="1:219" s="134" customFormat="1" ht="15.75" customHeight="1">
      <c r="A138" s="56">
        <v>45627</v>
      </c>
      <c r="B138" s="56" t="s">
        <v>106</v>
      </c>
      <c r="C138" s="153">
        <v>180.71026141735476</v>
      </c>
      <c r="D138" s="152">
        <v>4.6691457797830571E-2</v>
      </c>
      <c r="E138" s="152">
        <v>4.6691457797830571E-2</v>
      </c>
      <c r="F138" s="152">
        <v>4.0185652330091193E-2</v>
      </c>
      <c r="G138" s="152">
        <v>1.5207823233108764E-2</v>
      </c>
      <c r="H138" s="513">
        <v>0.06</v>
      </c>
      <c r="I138" s="522">
        <v>0.06</v>
      </c>
      <c r="J138" s="146">
        <v>6450.1332034585375</v>
      </c>
      <c r="K138" s="146">
        <v>6377.2065627668308</v>
      </c>
      <c r="L138" s="146">
        <v>134.69999999999999</v>
      </c>
      <c r="M138" s="60">
        <v>8.9887640449437534E-3</v>
      </c>
      <c r="N138" s="145">
        <v>3.7750385208012105E-2</v>
      </c>
    </row>
    <row r="139" spans="1:219" s="134" customFormat="1" ht="15.75" customHeight="1" thickBot="1">
      <c r="A139" s="48">
        <v>45717</v>
      </c>
      <c r="B139" s="48" t="s">
        <v>107</v>
      </c>
      <c r="C139" s="151">
        <v>187.35088730463195</v>
      </c>
      <c r="D139" s="150">
        <v>6.5241724959548053E-2</v>
      </c>
      <c r="E139" s="150">
        <v>4.9928225197428011E-2</v>
      </c>
      <c r="F139" s="150">
        <v>6.5241724959548053E-2</v>
      </c>
      <c r="G139" s="150">
        <v>2.7110634791817079E-2</v>
      </c>
      <c r="H139" s="525">
        <v>0.06</v>
      </c>
      <c r="I139" s="55">
        <v>0.06</v>
      </c>
      <c r="J139" s="148">
        <v>6462.6768439435609</v>
      </c>
      <c r="K139" s="148">
        <v>6454.3144169535453</v>
      </c>
      <c r="L139" s="73">
        <v>138.19999999999999</v>
      </c>
      <c r="M139" s="54">
        <v>2.5983667409057221E-2</v>
      </c>
      <c r="N139" s="54">
        <v>4.3806646525679671E-2</v>
      </c>
    </row>
    <row r="140" spans="1:219" s="134" customFormat="1" ht="15.75" customHeight="1" thickBot="1">
      <c r="A140" s="48">
        <v>45809</v>
      </c>
      <c r="B140" s="48" t="s">
        <v>108</v>
      </c>
      <c r="C140" s="151">
        <v>178.14450517572163</v>
      </c>
      <c r="D140" s="150">
        <v>6.5289891690769597E-2</v>
      </c>
      <c r="E140" s="150">
        <v>5.2000194238054354E-2</v>
      </c>
      <c r="F140" s="150">
        <v>6.5340552344206326E-2</v>
      </c>
      <c r="G140" s="150">
        <v>1.2999999999999901E-2</v>
      </c>
      <c r="H140" s="525">
        <v>0.06</v>
      </c>
      <c r="I140" s="55">
        <v>0.06</v>
      </c>
      <c r="J140" s="148">
        <v>6475.2204844285843</v>
      </c>
      <c r="K140" s="148">
        <v>6466.8580574385687</v>
      </c>
      <c r="L140" s="73">
        <v>138.69999999999999</v>
      </c>
      <c r="M140" s="54">
        <v>3.6179450072360009E-3</v>
      </c>
      <c r="N140" s="54">
        <v>3.9730134932533634E-2</v>
      </c>
    </row>
    <row r="141" spans="1:219" s="581" customFormat="1" ht="15.75" customHeight="1">
      <c r="A141" s="222">
        <v>45901</v>
      </c>
      <c r="B141" s="222" t="s">
        <v>109</v>
      </c>
      <c r="C141" s="220">
        <v>174.77435275628108</v>
      </c>
      <c r="D141" s="219">
        <v>6.5446832357348272E-2</v>
      </c>
      <c r="E141" s="219">
        <v>5.9000708910180721E-2</v>
      </c>
      <c r="F141" s="219">
        <v>6.5775182715229308E-2</v>
      </c>
      <c r="G141" s="219">
        <v>4.9999999999998934E-3</v>
      </c>
      <c r="H141" s="559">
        <v>0.06</v>
      </c>
      <c r="I141" s="219">
        <v>0.06</v>
      </c>
      <c r="J141" s="462">
        <v>6487.7641249136077</v>
      </c>
      <c r="K141" s="462">
        <v>6479.4016979235921</v>
      </c>
      <c r="L141" s="220">
        <v>139.19999999999999</v>
      </c>
      <c r="M141" s="225">
        <v>3.6049026676279183E-3</v>
      </c>
      <c r="N141" s="219">
        <v>4.2696629213483162E-2</v>
      </c>
    </row>
    <row r="142" spans="1:219" s="581" customFormat="1" ht="15.75" customHeight="1" thickBot="1">
      <c r="A142" s="582">
        <v>45992</v>
      </c>
      <c r="B142" s="582" t="s">
        <v>110</v>
      </c>
      <c r="C142" s="563">
        <v>198.96664231751916</v>
      </c>
      <c r="D142" s="564">
        <v>7.4794799402199796E-2</v>
      </c>
      <c r="E142" s="564">
        <v>7.4794799402199796E-2</v>
      </c>
      <c r="F142" s="564">
        <v>0.10102570134631605</v>
      </c>
      <c r="G142" s="564">
        <v>8.0000000000000071E-3</v>
      </c>
      <c r="H142" s="565">
        <v>0.06</v>
      </c>
      <c r="I142" s="576">
        <v>0.06</v>
      </c>
      <c r="J142" s="578">
        <v>6500.3077653986347</v>
      </c>
      <c r="K142" s="578">
        <v>6491.9453384086155</v>
      </c>
      <c r="L142" s="563">
        <v>138.9</v>
      </c>
      <c r="M142" s="554">
        <v>-2.1551724137929273E-3</v>
      </c>
      <c r="N142" s="564">
        <v>3.1180400890868709E-2</v>
      </c>
    </row>
    <row r="143" spans="1:219" s="581" customFormat="1" ht="15.75" customHeight="1" thickTop="1">
      <c r="A143" s="222">
        <v>46082</v>
      </c>
      <c r="B143" s="222" t="s">
        <v>112</v>
      </c>
      <c r="C143" s="220">
        <v>194.37613803791746</v>
      </c>
      <c r="D143" s="219">
        <v>3.7497824719999739E-2</v>
      </c>
      <c r="E143" s="219">
        <v>6.7204770262621727E-2</v>
      </c>
      <c r="F143" s="219">
        <v>3.7497824719999739E-2</v>
      </c>
      <c r="G143" s="219">
        <v>1.0999999999999899E-2</v>
      </c>
      <c r="H143" s="559">
        <v>5.5E-2</v>
      </c>
      <c r="I143" s="219">
        <v>5.6250000000000001E-2</v>
      </c>
      <c r="J143" s="462">
        <v>6516.1445284941919</v>
      </c>
      <c r="K143" s="462">
        <v>6505.5866864304871</v>
      </c>
      <c r="L143" s="220">
        <v>140.8176</v>
      </c>
      <c r="M143" s="225">
        <v>1.380561555075599E-2</v>
      </c>
      <c r="N143" s="219">
        <v>1.8940665701881354E-2</v>
      </c>
    </row>
    <row r="144" spans="1:219" s="134" customFormat="1" ht="15.75" customHeight="1">
      <c r="A144" s="144">
        <v>46174</v>
      </c>
      <c r="B144" s="144" t="s">
        <v>113</v>
      </c>
      <c r="C144" s="142">
        <v>184.45963130137594</v>
      </c>
      <c r="D144" s="140">
        <v>3.6499439208818263E-2</v>
      </c>
      <c r="E144" s="140">
        <v>5.9678227563400466E-2</v>
      </c>
      <c r="F144" s="140">
        <v>3.544945783999931E-2</v>
      </c>
      <c r="G144" s="140">
        <v>1.0999999999999899E-2</v>
      </c>
      <c r="H144" s="519">
        <v>5.5E-2</v>
      </c>
      <c r="I144" s="140">
        <v>5.5E-2</v>
      </c>
      <c r="J144" s="143">
        <v>6531.9812915897492</v>
      </c>
      <c r="K144" s="143">
        <v>6521.4234495260444</v>
      </c>
      <c r="L144" s="142">
        <v>141.65982668597758</v>
      </c>
      <c r="M144" s="141">
        <v>5.9809759999998047E-3</v>
      </c>
      <c r="N144" s="140">
        <v>2.1339774231994069E-2</v>
      </c>
    </row>
    <row r="145" spans="1:219" s="134" customFormat="1" ht="15.75" customHeight="1">
      <c r="A145" s="144">
        <v>46266</v>
      </c>
      <c r="B145" s="144" t="s">
        <v>114</v>
      </c>
      <c r="C145" s="142">
        <v>182.05042676884798</v>
      </c>
      <c r="D145" s="140">
        <v>3.8159550952602039E-2</v>
      </c>
      <c r="E145" s="140">
        <v>5.3916657068032725E-2</v>
      </c>
      <c r="F145" s="140">
        <v>4.1631245647999693E-2</v>
      </c>
      <c r="G145" s="140">
        <v>1.0999999999999899E-2</v>
      </c>
      <c r="H145" s="519">
        <v>5.5E-2</v>
      </c>
      <c r="I145" s="140">
        <v>5.5E-2</v>
      </c>
      <c r="J145" s="143">
        <v>6547.8180546853064</v>
      </c>
      <c r="K145" s="143">
        <v>6537.2602126216016</v>
      </c>
      <c r="L145" s="142">
        <v>142.52470933270263</v>
      </c>
      <c r="M145" s="141">
        <v>6.1053487566540277E-3</v>
      </c>
      <c r="N145" s="140">
        <v>2.3884406125737279E-2</v>
      </c>
    </row>
    <row r="146" spans="1:219" s="134" customFormat="1" ht="15.75" customHeight="1" thickBot="1">
      <c r="A146" s="139">
        <v>46357</v>
      </c>
      <c r="B146" s="139" t="s">
        <v>115</v>
      </c>
      <c r="C146" s="137">
        <v>207.86668657328673</v>
      </c>
      <c r="D146" s="135">
        <v>3.99283579978158E-2</v>
      </c>
      <c r="E146" s="135">
        <v>3.99283579978158E-2</v>
      </c>
      <c r="F146" s="135">
        <v>4.4731338640999541E-2</v>
      </c>
      <c r="G146" s="135">
        <v>1.0999999999999899E-2</v>
      </c>
      <c r="H146" s="520">
        <v>5.5E-2</v>
      </c>
      <c r="I146" s="526">
        <v>5.5E-2</v>
      </c>
      <c r="J146" s="138">
        <v>6563.6548177808609</v>
      </c>
      <c r="K146" s="138">
        <v>6553.0969757171588</v>
      </c>
      <c r="L146" s="137">
        <v>143.75783745460228</v>
      </c>
      <c r="M146" s="136">
        <v>8.6520304280790494E-3</v>
      </c>
      <c r="N146" s="135">
        <v>3.4973631782593717E-2</v>
      </c>
    </row>
    <row r="147" spans="1:219" s="134" customFormat="1" ht="15.75" customHeight="1" thickTop="1">
      <c r="A147" s="144">
        <v>46447</v>
      </c>
      <c r="B147" s="144" t="s">
        <v>121</v>
      </c>
      <c r="C147" s="142">
        <v>202.66912015652943</v>
      </c>
      <c r="D147" s="140">
        <v>4.266460997899979E-2</v>
      </c>
      <c r="E147" s="140">
        <v>4.1251251482316453E-2</v>
      </c>
      <c r="F147" s="140">
        <v>4.266460997899979E-2</v>
      </c>
      <c r="G147" s="140">
        <v>9.000000000000119E-3</v>
      </c>
      <c r="H147" s="519">
        <v>5.5E-2</v>
      </c>
      <c r="I147" s="140">
        <v>5.5E-2</v>
      </c>
      <c r="J147" s="143">
        <v>6563.6548177808609</v>
      </c>
      <c r="K147" s="143">
        <v>6563.6548177808609</v>
      </c>
      <c r="L147" s="142">
        <v>146.30105156204147</v>
      </c>
      <c r="M147" s="141">
        <v>1.769095968936174E-2</v>
      </c>
      <c r="N147" s="140">
        <v>3.8940100967787217E-2</v>
      </c>
    </row>
    <row r="148" spans="1:219" s="134" customFormat="1" ht="15.75" customHeight="1">
      <c r="A148" s="144">
        <v>46539</v>
      </c>
      <c r="B148" s="144" t="s">
        <v>122</v>
      </c>
      <c r="C148" s="142">
        <v>191.94905568097792</v>
      </c>
      <c r="D148" s="140">
        <v>4.1660286001343527E-2</v>
      </c>
      <c r="E148" s="140">
        <v>4.2465468345241453E-2</v>
      </c>
      <c r="F148" s="140">
        <v>4.0601969800999616E-2</v>
      </c>
      <c r="G148" s="140">
        <v>8.999999999999897E-3</v>
      </c>
      <c r="H148" s="519">
        <v>5.5E-2</v>
      </c>
      <c r="I148" s="140">
        <v>5.5E-2</v>
      </c>
      <c r="J148" s="143">
        <v>6563.6548177808609</v>
      </c>
      <c r="K148" s="143">
        <v>6563.6548177808609</v>
      </c>
      <c r="L148" s="142">
        <v>147.30187652152648</v>
      </c>
      <c r="M148" s="141">
        <v>6.8408596438598313E-3</v>
      </c>
      <c r="N148" s="140">
        <v>3.9828157124996544E-2</v>
      </c>
    </row>
    <row r="149" spans="1:219" s="134" customFormat="1" ht="15.75" customHeight="1">
      <c r="A149" s="144">
        <v>46631</v>
      </c>
      <c r="B149" s="144" t="s">
        <v>123</v>
      </c>
      <c r="C149" s="142">
        <v>189.06727101193354</v>
      </c>
      <c r="D149" s="140">
        <v>4.0648621591150347E-2</v>
      </c>
      <c r="E149" s="140">
        <v>4.1717676626364719E-2</v>
      </c>
      <c r="F149" s="140">
        <v>3.8543410018999635E-2</v>
      </c>
      <c r="G149" s="140">
        <v>8.999999999999897E-3</v>
      </c>
      <c r="H149" s="519">
        <v>5.5E-2</v>
      </c>
      <c r="I149" s="140">
        <v>5.5E-2</v>
      </c>
      <c r="J149" s="143">
        <v>6563.6548177808609</v>
      </c>
      <c r="K149" s="143">
        <v>6563.6548177808609</v>
      </c>
      <c r="L149" s="142">
        <v>147.85594467509907</v>
      </c>
      <c r="M149" s="141">
        <v>3.7614466743851604E-3</v>
      </c>
      <c r="N149" s="140">
        <v>3.740569173834607E-2</v>
      </c>
    </row>
    <row r="150" spans="1:219" s="134" customFormat="1" ht="15.75" customHeight="1" thickBot="1">
      <c r="A150" s="139">
        <v>46722</v>
      </c>
      <c r="B150" s="139" t="s">
        <v>124</v>
      </c>
      <c r="C150" s="137">
        <v>215.45151800267089</v>
      </c>
      <c r="D150" s="135">
        <v>3.952386111997841E-2</v>
      </c>
      <c r="E150" s="135">
        <v>3.952386111997841E-2</v>
      </c>
      <c r="F150" s="135">
        <v>3.6488922560999226E-2</v>
      </c>
      <c r="G150" s="135">
        <v>8.9999999999996749E-3</v>
      </c>
      <c r="H150" s="520">
        <v>5.5E-2</v>
      </c>
      <c r="I150" s="526">
        <v>5.5E-2</v>
      </c>
      <c r="J150" s="138">
        <v>6563.6548177808609</v>
      </c>
      <c r="K150" s="138">
        <v>6563.6548177808609</v>
      </c>
      <c r="L150" s="137">
        <v>148.78776172891136</v>
      </c>
      <c r="M150" s="136">
        <v>6.3021953960653576E-3</v>
      </c>
      <c r="N150" s="135">
        <v>3.4988869917422782E-2</v>
      </c>
    </row>
    <row r="151" spans="1:219" s="134" customFormat="1" ht="15.75" customHeight="1" thickTop="1">
      <c r="A151" s="144">
        <v>46813</v>
      </c>
      <c r="B151" s="144" t="s">
        <v>125</v>
      </c>
      <c r="C151" s="142">
        <v>210.37658386154101</v>
      </c>
      <c r="D151" s="140">
        <v>3.8029788154499311E-2</v>
      </c>
      <c r="E151" s="140">
        <v>3.834852626717411E-2</v>
      </c>
      <c r="F151" s="140">
        <v>3.8029788154499311E-2</v>
      </c>
      <c r="G151" s="140">
        <v>1.0499999999999954E-2</v>
      </c>
      <c r="H151" s="519">
        <v>5.2499999999999998E-2</v>
      </c>
      <c r="I151" s="140">
        <v>5.2499999999999998E-2</v>
      </c>
      <c r="J151" s="143">
        <v>6515.9814515624157</v>
      </c>
      <c r="K151" s="143">
        <v>6505.4238737255846</v>
      </c>
      <c r="L151" s="142">
        <v>151.4199600239279</v>
      </c>
      <c r="M151" s="141">
        <v>1.769095968936174E-2</v>
      </c>
      <c r="N151" s="140">
        <v>3.4988869917422782E-2</v>
      </c>
    </row>
    <row r="152" spans="1:219" s="134" customFormat="1" ht="15.75" customHeight="1">
      <c r="A152" s="144">
        <v>46905</v>
      </c>
      <c r="B152" s="144" t="s">
        <v>126</v>
      </c>
      <c r="C152" s="142">
        <v>199.54504499488013</v>
      </c>
      <c r="D152" s="140">
        <v>3.8780405860513012E-2</v>
      </c>
      <c r="E152" s="140">
        <v>3.8118270909972995E-2</v>
      </c>
      <c r="F152" s="140">
        <v>3.9572944430249501E-2</v>
      </c>
      <c r="G152" s="140">
        <v>1.0500000000000176E-2</v>
      </c>
      <c r="H152" s="519">
        <v>5.2499999999999998E-2</v>
      </c>
      <c r="I152" s="140">
        <v>5.2499999999999998E-2</v>
      </c>
      <c r="J152" s="143">
        <v>6531.8178183176624</v>
      </c>
      <c r="K152" s="143">
        <v>6521.2602404808313</v>
      </c>
      <c r="L152" s="142">
        <v>152.45580271773045</v>
      </c>
      <c r="M152" s="141">
        <v>6.8408596438598313E-3</v>
      </c>
      <c r="N152" s="140">
        <v>3.4988869917422782E-2</v>
      </c>
    </row>
    <row r="153" spans="1:219" s="134" customFormat="1" ht="15.75" customHeight="1">
      <c r="A153" s="144">
        <v>46997</v>
      </c>
      <c r="B153" s="144" t="s">
        <v>127</v>
      </c>
      <c r="C153" s="142">
        <v>196.84141370395545</v>
      </c>
      <c r="D153" s="140">
        <v>3.9537726759338643E-2</v>
      </c>
      <c r="E153" s="140">
        <v>3.8737091147406089E-2</v>
      </c>
      <c r="F153" s="140">
        <v>4.1118394793624669E-2</v>
      </c>
      <c r="G153" s="140">
        <v>1.0499999999999954E-2</v>
      </c>
      <c r="H153" s="519">
        <v>5.2499999999999998E-2</v>
      </c>
      <c r="I153" s="140">
        <v>5.2499999999999998E-2</v>
      </c>
      <c r="J153" s="143">
        <v>6547.6541850729091</v>
      </c>
      <c r="K153" s="143">
        <v>6537.0966072360779</v>
      </c>
      <c r="L153" s="142">
        <v>153.02925708985376</v>
      </c>
      <c r="M153" s="141">
        <v>3.7614466743849384E-3</v>
      </c>
      <c r="N153" s="140">
        <v>3.4988869917422782E-2</v>
      </c>
    </row>
    <row r="154" spans="1:219" s="134" customFormat="1" ht="15.75" customHeight="1" thickBot="1">
      <c r="A154" s="139">
        <v>47088</v>
      </c>
      <c r="B154" s="139" t="s">
        <v>128</v>
      </c>
      <c r="C154" s="137">
        <v>224.64400320502261</v>
      </c>
      <c r="D154" s="135">
        <v>4.038116409651904E-2</v>
      </c>
      <c r="E154" s="135">
        <v>4.038116409651904E-2</v>
      </c>
      <c r="F154" s="135">
        <v>4.2666142655062522E-2</v>
      </c>
      <c r="G154" s="135">
        <v>1.0499999999999954E-2</v>
      </c>
      <c r="H154" s="520">
        <v>5.2499999999999998E-2</v>
      </c>
      <c r="I154" s="526">
        <v>5.2499999999999998E-2</v>
      </c>
      <c r="J154" s="138">
        <v>6563.4905518281585</v>
      </c>
      <c r="K154" s="138">
        <v>6552.9329739913246</v>
      </c>
      <c r="L154" s="137">
        <v>153.99367736934877</v>
      </c>
      <c r="M154" s="136">
        <v>6.3021953960655797E-3</v>
      </c>
      <c r="N154" s="135">
        <v>3.4988869917423004E-2</v>
      </c>
    </row>
    <row r="155" spans="1:219" ht="16" thickTop="1">
      <c r="A155" s="144">
        <v>47178</v>
      </c>
      <c r="B155" s="144" t="s">
        <v>271</v>
      </c>
      <c r="C155" s="142">
        <v>219.35254119986226</v>
      </c>
      <c r="D155" s="140">
        <v>4.2666142655062522E-2</v>
      </c>
      <c r="E155" s="140">
        <v>4.1567585224048686E-2</v>
      </c>
      <c r="F155" s="140">
        <v>4.2666142655062522E-2</v>
      </c>
      <c r="G155" s="140">
        <v>1.0499999999999954E-2</v>
      </c>
      <c r="H155" s="519">
        <v>5.2499999999999998E-2</v>
      </c>
      <c r="I155" s="140">
        <v>5.2499999999999998E-2</v>
      </c>
      <c r="J155" s="143">
        <v>6563.4905518281585</v>
      </c>
      <c r="K155" s="143">
        <v>6563.4905518281585</v>
      </c>
      <c r="L155" s="142">
        <v>153.99594465070405</v>
      </c>
      <c r="M155" s="141">
        <v>1.4723210679745691E-5</v>
      </c>
      <c r="N155" s="140">
        <v>1.7012186678487362E-2</v>
      </c>
      <c r="HK155" s="14">
        <v>60</v>
      </c>
    </row>
    <row r="156" spans="1:219">
      <c r="A156" s="144">
        <v>47270</v>
      </c>
      <c r="B156" s="144" t="s">
        <v>272</v>
      </c>
      <c r="C156" s="142">
        <v>208.05886235074249</v>
      </c>
      <c r="D156" s="140">
        <v>4.26661426550623E-2</v>
      </c>
      <c r="E156" s="140">
        <v>4.2306842627760854E-2</v>
      </c>
      <c r="F156" s="140">
        <v>4.2666142655062078E-2</v>
      </c>
      <c r="G156" s="140">
        <v>1.0499999999999732E-2</v>
      </c>
      <c r="H156" s="519">
        <v>5.2499999999999998E-2</v>
      </c>
      <c r="I156" s="140">
        <v>5.2499999999999998E-2</v>
      </c>
      <c r="J156" s="143">
        <v>6563.4905518281585</v>
      </c>
      <c r="K156" s="143">
        <v>6563.4905518281585</v>
      </c>
      <c r="L156" s="142">
        <v>153.99594465070405</v>
      </c>
      <c r="M156" s="141">
        <v>0</v>
      </c>
      <c r="N156" s="140">
        <v>1.0102219171185922E-2</v>
      </c>
      <c r="HK156" s="14">
        <v>61</v>
      </c>
    </row>
    <row r="157" spans="1:219">
      <c r="A157" s="144">
        <v>47362</v>
      </c>
      <c r="B157" s="144" t="s">
        <v>273</v>
      </c>
      <c r="C157" s="142">
        <v>205.23987754147254</v>
      </c>
      <c r="D157" s="140">
        <v>4.26661426550623E-2</v>
      </c>
      <c r="E157" s="140">
        <v>4.26661426550623E-2</v>
      </c>
      <c r="F157" s="140">
        <v>4.26661426550623E-2</v>
      </c>
      <c r="G157" s="140">
        <v>1.0499999999999954E-2</v>
      </c>
      <c r="H157" s="519">
        <v>5.2499999999999998E-2</v>
      </c>
      <c r="I157" s="140">
        <v>5.2499999999999998E-2</v>
      </c>
      <c r="J157" s="143">
        <v>6563.4905518281585</v>
      </c>
      <c r="K157" s="143">
        <v>6563.4905518281585</v>
      </c>
      <c r="L157" s="142">
        <v>153.99594465070405</v>
      </c>
      <c r="M157" s="141">
        <v>0</v>
      </c>
      <c r="N157" s="140">
        <v>6.3170113952959461E-3</v>
      </c>
      <c r="HK157" s="14">
        <v>62</v>
      </c>
    </row>
    <row r="158" spans="1:219" ht="16" thickBot="1">
      <c r="A158" s="139">
        <v>47453</v>
      </c>
      <c r="B158" s="139" t="s">
        <v>274</v>
      </c>
      <c r="C158" s="137">
        <v>234.2286962923724</v>
      </c>
      <c r="D158" s="135">
        <v>4.2666142655062522E-2</v>
      </c>
      <c r="E158" s="135">
        <v>4.2666142655062522E-2</v>
      </c>
      <c r="F158" s="135">
        <v>4.26661426550623E-2</v>
      </c>
      <c r="G158" s="135">
        <v>1.0499999999999954E-2</v>
      </c>
      <c r="H158" s="520">
        <v>5.2499999999999998E-2</v>
      </c>
      <c r="I158" s="526">
        <v>5.2499999999999998E-2</v>
      </c>
      <c r="J158" s="138">
        <v>6563.4905518281585</v>
      </c>
      <c r="K158" s="138">
        <v>6563.4905518281585</v>
      </c>
      <c r="L158" s="137">
        <v>153.99594465070405</v>
      </c>
      <c r="M158" s="136">
        <v>0</v>
      </c>
      <c r="N158" s="135">
        <v>1.4723210679745691E-5</v>
      </c>
      <c r="HK158" s="14">
        <v>63</v>
      </c>
    </row>
    <row r="159" spans="1:219" ht="16" thickTop="1">
      <c r="A159" s="133" t="s">
        <v>88</v>
      </c>
      <c r="I159" s="132"/>
      <c r="HK159" s="14">
        <v>64</v>
      </c>
    </row>
    <row r="160" spans="1:219">
      <c r="A160" s="18"/>
      <c r="I160" s="132"/>
      <c r="HK160" s="14">
        <v>65</v>
      </c>
    </row>
    <row r="161" spans="1:219">
      <c r="A161" s="18"/>
      <c r="C161" s="14"/>
      <c r="H161" s="14"/>
      <c r="I161" s="132"/>
      <c r="HK161" s="14">
        <v>66</v>
      </c>
    </row>
    <row r="162" spans="1:219">
      <c r="A162" s="18"/>
      <c r="C162" s="14"/>
      <c r="H162" s="14"/>
      <c r="HK162" s="14">
        <v>67</v>
      </c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4024-C4BD-4C47-B135-9247068ADDA3}">
  <sheetPr codeName="Sheet15"/>
  <dimension ref="A1:AE9"/>
  <sheetViews>
    <sheetView showGridLines="0" zoomScaleNormal="100" workbookViewId="0">
      <pane xSplit="3" ySplit="3" topLeftCell="D4" activePane="bottomRight" state="frozen"/>
      <selection activeCell="L23" sqref="L23"/>
      <selection pane="topRight" activeCell="L23" sqref="L23"/>
      <selection pane="bottomLeft" activeCell="L23" sqref="L23"/>
      <selection pane="bottomRight" activeCell="Y6" sqref="Y6"/>
    </sheetView>
  </sheetViews>
  <sheetFormatPr defaultColWidth="9.1796875" defaultRowHeight="13" customHeight="1" outlineLevelCol="1"/>
  <cols>
    <col min="1" max="1" width="9.1796875" style="1" hidden="1" customWidth="1"/>
    <col min="2" max="2" width="7.453125" style="1" bestFit="1" customWidth="1"/>
    <col min="3" max="3" width="40.1796875" style="2" customWidth="1"/>
    <col min="4" max="14" width="7.81640625" style="3" hidden="1" customWidth="1" outlineLevel="1"/>
    <col min="15" max="15" width="8" style="2" hidden="1" customWidth="1" outlineLevel="1"/>
    <col min="16" max="20" width="7.81640625" style="2" hidden="1" customWidth="1" outlineLevel="1"/>
    <col min="21" max="21" width="7.81640625" style="2" customWidth="1" collapsed="1"/>
    <col min="22" max="23" width="7.81640625" style="2" customWidth="1"/>
    <col min="24" max="28" width="9.1796875" style="1"/>
    <col min="29" max="29" width="0" style="1" hidden="1" customWidth="1"/>
    <col min="30" max="16384" width="9.1796875" style="1"/>
  </cols>
  <sheetData>
    <row r="1" spans="3:31" ht="66" customHeight="1"/>
    <row r="2" spans="3:31" ht="13" customHeight="1">
      <c r="C2" s="131"/>
      <c r="D2" s="26">
        <v>2003</v>
      </c>
      <c r="E2" s="26">
        <v>2004</v>
      </c>
      <c r="F2" s="26">
        <v>2005</v>
      </c>
      <c r="G2" s="26">
        <v>2006</v>
      </c>
      <c r="H2" s="26">
        <v>2007</v>
      </c>
      <c r="I2" s="26">
        <v>2008</v>
      </c>
      <c r="J2" s="26">
        <v>2009</v>
      </c>
      <c r="K2" s="26">
        <v>2010</v>
      </c>
      <c r="L2" s="26">
        <v>2011</v>
      </c>
      <c r="M2" s="26">
        <v>2012</v>
      </c>
      <c r="N2" s="26">
        <v>2013</v>
      </c>
      <c r="O2" s="26">
        <v>2014</v>
      </c>
      <c r="P2" s="26">
        <v>2015</v>
      </c>
      <c r="Q2" s="26">
        <v>2016</v>
      </c>
      <c r="R2" s="26">
        <v>2017</v>
      </c>
      <c r="S2" s="26">
        <v>2018</v>
      </c>
      <c r="T2" s="26">
        <v>2019</v>
      </c>
      <c r="U2" s="26">
        <v>2020</v>
      </c>
      <c r="V2" s="26">
        <v>2021</v>
      </c>
      <c r="W2" s="26">
        <v>2022</v>
      </c>
      <c r="X2" s="26">
        <v>2023</v>
      </c>
      <c r="Y2" s="26">
        <v>2024</v>
      </c>
      <c r="Z2" s="26">
        <v>2025</v>
      </c>
      <c r="AA2" s="26" t="s">
        <v>111</v>
      </c>
      <c r="AB2" s="26" t="s">
        <v>120</v>
      </c>
      <c r="AC2" s="26" t="s">
        <v>129</v>
      </c>
      <c r="AD2" s="26" t="s">
        <v>129</v>
      </c>
      <c r="AE2" s="26" t="s">
        <v>275</v>
      </c>
    </row>
    <row r="3" spans="3:31" ht="16" customHeight="1">
      <c r="C3" s="4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3:31" ht="14.15" customHeight="1">
      <c r="C4" s="120" t="s">
        <v>117</v>
      </c>
      <c r="D4" s="128">
        <v>4.1648505612160713E-2</v>
      </c>
      <c r="E4" s="128">
        <v>4.9582741373101591E-2</v>
      </c>
      <c r="F4" s="128">
        <v>6.2852081659675374E-2</v>
      </c>
      <c r="G4" s="128">
        <v>7.7405139935414313E-2</v>
      </c>
      <c r="H4" s="123">
        <v>8.9052767639427946E-2</v>
      </c>
      <c r="I4" s="123">
        <v>9.8037405630167176E-2</v>
      </c>
      <c r="J4" s="123">
        <v>1.0491935403627082E-2</v>
      </c>
      <c r="K4" s="123">
        <v>8.4507468752586412E-2</v>
      </c>
      <c r="L4" s="123">
        <v>6.4522160023375852E-2</v>
      </c>
      <c r="M4" s="123">
        <v>5.9503463404495083E-2</v>
      </c>
      <c r="N4" s="127">
        <v>5.8375397600705092E-2</v>
      </c>
      <c r="O4" s="127">
        <v>2.3940763627096295E-2</v>
      </c>
      <c r="P4" s="126">
        <v>0</v>
      </c>
      <c r="Q4" s="123">
        <v>0</v>
      </c>
      <c r="R4" s="123">
        <v>1.7403764890002504E-2</v>
      </c>
      <c r="S4" s="123">
        <v>1.6451826708505646E-3</v>
      </c>
      <c r="T4" s="123">
        <v>9.2856554325302376E-3</v>
      </c>
      <c r="U4" s="123">
        <v>-7.3800988409239543E-2</v>
      </c>
      <c r="V4" s="123">
        <v>5.5618927934329543E-2</v>
      </c>
      <c r="W4" s="123">
        <v>4.9118902887049343E-2</v>
      </c>
      <c r="X4" s="123">
        <v>7.6174925199621324E-3</v>
      </c>
      <c r="Y4" s="123">
        <v>3.3257590654657498E-2</v>
      </c>
      <c r="Z4" s="569">
        <v>1.7999999999999999E-2</v>
      </c>
      <c r="AA4" s="125">
        <v>1.1691645489630531E-2</v>
      </c>
      <c r="AB4" s="125">
        <v>1.5034864654717151E-2</v>
      </c>
      <c r="AC4" s="125">
        <v>2.9915284179976576E-2</v>
      </c>
      <c r="AD4" s="125">
        <v>1.9712740959924036E-2</v>
      </c>
      <c r="AE4" s="125">
        <v>2.0364825856407087E-2</v>
      </c>
    </row>
    <row r="5" spans="3:31" ht="14.15" customHeight="1">
      <c r="C5" s="120" t="s">
        <v>116</v>
      </c>
      <c r="D5" s="124">
        <v>2.483753672852429E-2</v>
      </c>
      <c r="E5" s="124">
        <v>3.4810806823859286E-2</v>
      </c>
      <c r="F5" s="124">
        <v>1.4942603251369757E-2</v>
      </c>
      <c r="G5" s="124">
        <v>1.1374846630250346E-2</v>
      </c>
      <c r="H5" s="124">
        <v>3.927649381871956E-2</v>
      </c>
      <c r="I5" s="124">
        <v>6.6502052690712299E-2</v>
      </c>
      <c r="J5" s="124">
        <v>2.4534348087321689E-3</v>
      </c>
      <c r="K5" s="124">
        <v>2.07641975925279E-2</v>
      </c>
      <c r="L5" s="123">
        <v>4.738431607420357E-2</v>
      </c>
      <c r="M5" s="123">
        <v>2.6493686084157586E-2</v>
      </c>
      <c r="N5" s="123">
        <v>2.8999999999999998E-2</v>
      </c>
      <c r="O5" s="123">
        <v>3.2240611887172976E-2</v>
      </c>
      <c r="P5" s="32">
        <v>9.4363013199154189E-2</v>
      </c>
      <c r="Q5" s="123">
        <v>8.1028853201839501E-2</v>
      </c>
      <c r="R5" s="123">
        <v>6.5524255686371546E-2</v>
      </c>
      <c r="S5" s="123">
        <v>7.9601990049751103E-2</v>
      </c>
      <c r="T5" s="123">
        <v>8.7879112635301349E-2</v>
      </c>
      <c r="U5" s="122">
        <v>9.4128657275144967E-2</v>
      </c>
      <c r="V5" s="122">
        <v>7.9593031107910051E-2</v>
      </c>
      <c r="W5" s="122">
        <v>8.2957618316167325E-2</v>
      </c>
      <c r="X5" s="122">
        <v>5.1119659900426662E-2</v>
      </c>
      <c r="Y5" s="122">
        <v>5.4923310569105599E-2</v>
      </c>
      <c r="Z5" s="570">
        <v>3.647872549739084E-2</v>
      </c>
      <c r="AA5" s="121">
        <v>4.900891944052721E-2</v>
      </c>
      <c r="AB5" s="121">
        <v>4.5002381369940059E-2</v>
      </c>
      <c r="AC5" s="121">
        <v>2.0000000000000018E-2</v>
      </c>
      <c r="AD5" s="121">
        <v>4.5002381369940059E-2</v>
      </c>
      <c r="AE5" s="121">
        <v>4.5002381369940059E-2</v>
      </c>
    </row>
    <row r="6" spans="3:31" ht="14.15" customHeight="1">
      <c r="C6" s="120" t="s">
        <v>265</v>
      </c>
      <c r="D6" s="119">
        <v>3.4630000000000001</v>
      </c>
      <c r="E6" s="119">
        <v>3.28</v>
      </c>
      <c r="F6" s="119">
        <v>3.4279999999999999</v>
      </c>
      <c r="G6" s="119">
        <v>3.1949999999999998</v>
      </c>
      <c r="H6" s="119">
        <v>2.98</v>
      </c>
      <c r="I6" s="119">
        <v>3.11</v>
      </c>
      <c r="J6" s="119">
        <v>2.88</v>
      </c>
      <c r="K6" s="118">
        <v>2.8149999999999999</v>
      </c>
      <c r="L6" s="116">
        <v>2.6960000000000002</v>
      </c>
      <c r="M6" s="116">
        <v>2.57</v>
      </c>
      <c r="N6" s="116">
        <v>2.786</v>
      </c>
      <c r="O6" s="116">
        <v>2.9889999999999999</v>
      </c>
      <c r="P6" s="117">
        <v>29.873000000000001</v>
      </c>
      <c r="Q6" s="116">
        <v>29.260999999999999</v>
      </c>
      <c r="R6" s="116">
        <v>28.7</v>
      </c>
      <c r="S6" s="116">
        <v>32.4</v>
      </c>
      <c r="T6" s="116">
        <v>37.35</v>
      </c>
      <c r="U6" s="115">
        <v>39.912500000000001</v>
      </c>
      <c r="V6" s="115">
        <v>38.85</v>
      </c>
      <c r="W6" s="115">
        <v>44.066000000000003</v>
      </c>
      <c r="X6" s="115">
        <v>39</v>
      </c>
      <c r="Y6" s="115">
        <v>40.5</v>
      </c>
      <c r="Z6" s="116">
        <v>41.010267873529628</v>
      </c>
      <c r="AA6" s="114">
        <v>41.810563500934258</v>
      </c>
      <c r="AB6" s="114">
        <v>41.810563500934258</v>
      </c>
      <c r="AC6" s="114">
        <v>3.4</v>
      </c>
      <c r="AD6" s="114">
        <v>41.810563500934236</v>
      </c>
      <c r="AE6" s="114">
        <v>41.810563500934236</v>
      </c>
    </row>
    <row r="7" spans="3:31" ht="14.15" customHeight="1">
      <c r="C7" s="113" t="s">
        <v>119</v>
      </c>
      <c r="D7" s="112">
        <v>2.5000000000000001E-2</v>
      </c>
      <c r="E7" s="112">
        <v>0.03</v>
      </c>
      <c r="F7" s="112">
        <v>3.2500000000000001E-2</v>
      </c>
      <c r="G7" s="112">
        <v>4.4999999999999998E-2</v>
      </c>
      <c r="H7" s="112">
        <v>0.05</v>
      </c>
      <c r="I7" s="111">
        <v>6.5000000000000002E-2</v>
      </c>
      <c r="J7" s="111">
        <v>1.2500000000000001E-2</v>
      </c>
      <c r="K7" s="110">
        <v>0.03</v>
      </c>
      <c r="L7" s="108">
        <v>4.2500000000000003E-2</v>
      </c>
      <c r="M7" s="108">
        <v>4.2500000000000003E-2</v>
      </c>
      <c r="N7" s="108">
        <v>0.04</v>
      </c>
      <c r="O7" s="108">
        <v>3.5000000000000003E-2</v>
      </c>
      <c r="P7" s="109">
        <v>0.12269999999999999</v>
      </c>
      <c r="Q7" s="108">
        <v>0.1</v>
      </c>
      <c r="R7" s="108">
        <v>8.5600000000000009E-2</v>
      </c>
      <c r="S7" s="108">
        <v>8.2500000000000004E-2</v>
      </c>
      <c r="T7" s="108">
        <v>8.5699999999999998E-2</v>
      </c>
      <c r="U7" s="107">
        <v>4.4999999999999998E-2</v>
      </c>
      <c r="V7" s="107">
        <v>5.7500000000000002E-2</v>
      </c>
      <c r="W7" s="107">
        <v>0.115</v>
      </c>
      <c r="X7" s="107">
        <v>0.09</v>
      </c>
      <c r="Y7" s="107">
        <v>8.7499999999999994E-2</v>
      </c>
      <c r="Z7" s="571">
        <v>7.4999999999999997E-2</v>
      </c>
      <c r="AA7" s="106">
        <v>5.7500000000000002E-2</v>
      </c>
      <c r="AB7" s="106">
        <v>6.5000000000000002E-2</v>
      </c>
      <c r="AC7" s="106">
        <v>4.7500000000000001E-2</v>
      </c>
      <c r="AD7" s="106">
        <v>7.0000000000000007E-2</v>
      </c>
      <c r="AE7" s="106">
        <v>7.0000000000000007E-2</v>
      </c>
    </row>
    <row r="9" spans="3:31" ht="13" customHeight="1">
      <c r="T9" s="105"/>
    </row>
  </sheetData>
  <printOptions horizontalCentered="1"/>
  <pageMargins left="0.35433070866141736" right="0.23622047244094491" top="0.78740157480314965" bottom="0.51181102362204722" header="0.51181102362204722" footer="0.51181102362204722"/>
  <pageSetup paperSize="9" scale="66" orientation="landscape" r:id="rId1"/>
  <headerFooter alignWithMargins="0">
    <oddFooter>&amp;L&amp;1#&amp;"Calibri"&amp;9&amp;K000000Corporativo | Interno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9030-9E3A-44D4-93F5-94EBCEF66457}">
  <sheetPr codeName="Sheet16"/>
  <dimension ref="A1:HW160"/>
  <sheetViews>
    <sheetView showGridLines="0" zoomScale="70" zoomScaleNormal="70" zoomScaleSheetLayoutView="55" workbookViewId="0">
      <pane xSplit="2" ySplit="2" topLeftCell="C103" activePane="bottomRight" state="frozen"/>
      <selection activeCell="AA28" sqref="AA28"/>
      <selection pane="topRight" activeCell="AA28" sqref="AA28"/>
      <selection pane="bottomLeft" activeCell="AA28" sqref="AA28"/>
      <selection pane="bottomRight" activeCell="C103" sqref="C103"/>
    </sheetView>
  </sheetViews>
  <sheetFormatPr defaultColWidth="9.1796875" defaultRowHeight="15.5"/>
  <cols>
    <col min="1" max="1" width="10.81640625" style="19" bestFit="1" customWidth="1"/>
    <col min="2" max="2" width="13" style="18" customWidth="1"/>
    <col min="3" max="3" width="16.453125" style="15" customWidth="1"/>
    <col min="4" max="7" width="16.453125" style="14" customWidth="1"/>
    <col min="8" max="8" width="16.453125" style="16" customWidth="1"/>
    <col min="9" max="9" width="16.453125" style="14" customWidth="1"/>
    <col min="10" max="10" width="16.453125" style="16" customWidth="1"/>
    <col min="11" max="11" width="16.453125" style="17" customWidth="1"/>
    <col min="12" max="12" width="16.453125" style="15" customWidth="1"/>
    <col min="13" max="14" width="16.453125" style="14" customWidth="1"/>
    <col min="15" max="26" width="9.1796875" style="14"/>
    <col min="220" max="16384" width="9.1796875" style="14"/>
  </cols>
  <sheetData>
    <row r="1" spans="1:14">
      <c r="A1" s="191"/>
      <c r="B1" s="191"/>
      <c r="C1" s="613" t="s">
        <v>0</v>
      </c>
      <c r="D1" s="614"/>
      <c r="E1" s="614"/>
      <c r="F1" s="614"/>
      <c r="G1" s="615"/>
      <c r="H1" s="606" t="s">
        <v>199</v>
      </c>
      <c r="I1" s="607"/>
      <c r="J1" s="613" t="s">
        <v>1</v>
      </c>
      <c r="K1" s="615"/>
      <c r="L1" s="613" t="s">
        <v>2</v>
      </c>
      <c r="M1" s="614"/>
      <c r="N1" s="614"/>
    </row>
    <row r="2" spans="1:14">
      <c r="A2" s="191"/>
      <c r="B2" s="191"/>
      <c r="C2" s="192" t="s">
        <v>3</v>
      </c>
      <c r="D2" s="47" t="s">
        <v>4</v>
      </c>
      <c r="E2" s="47" t="s">
        <v>5</v>
      </c>
      <c r="F2" s="47" t="s">
        <v>6</v>
      </c>
      <c r="G2" s="47" t="s">
        <v>7</v>
      </c>
      <c r="H2" s="192" t="s">
        <v>8</v>
      </c>
      <c r="I2" s="190" t="s">
        <v>9</v>
      </c>
      <c r="J2" s="192" t="s">
        <v>8</v>
      </c>
      <c r="K2" s="190" t="s">
        <v>9</v>
      </c>
      <c r="L2" s="192" t="s">
        <v>10</v>
      </c>
      <c r="M2" s="191" t="s">
        <v>11</v>
      </c>
      <c r="N2" s="190" t="s">
        <v>6</v>
      </c>
    </row>
    <row r="3" spans="1:14">
      <c r="A3" s="48">
        <v>33298</v>
      </c>
      <c r="B3" s="48" t="s">
        <v>198</v>
      </c>
      <c r="C3" s="189"/>
      <c r="D3" s="184"/>
      <c r="E3" s="184"/>
      <c r="F3" s="184"/>
      <c r="G3" s="184"/>
      <c r="H3" s="188"/>
      <c r="I3" s="187"/>
      <c r="J3" s="186"/>
      <c r="K3" s="99"/>
      <c r="L3" s="185">
        <v>0</v>
      </c>
      <c r="M3" s="101"/>
      <c r="N3" s="184"/>
    </row>
    <row r="4" spans="1:14">
      <c r="A4" s="48">
        <v>33390</v>
      </c>
      <c r="B4" s="48" t="s">
        <v>197</v>
      </c>
      <c r="C4" s="151"/>
      <c r="D4" s="150"/>
      <c r="E4" s="150"/>
      <c r="F4" s="150"/>
      <c r="G4" s="150"/>
      <c r="H4" s="64"/>
      <c r="I4" s="156"/>
      <c r="J4" s="52"/>
      <c r="K4" s="52"/>
      <c r="L4" s="73">
        <v>0</v>
      </c>
      <c r="M4" s="54"/>
      <c r="N4" s="150"/>
    </row>
    <row r="5" spans="1:14">
      <c r="A5" s="48">
        <v>33482</v>
      </c>
      <c r="B5" s="48" t="s">
        <v>196</v>
      </c>
      <c r="C5" s="151"/>
      <c r="D5" s="150"/>
      <c r="E5" s="150"/>
      <c r="F5" s="150"/>
      <c r="G5" s="150"/>
      <c r="H5" s="64"/>
      <c r="I5" s="156"/>
      <c r="J5" s="52"/>
      <c r="K5" s="52"/>
      <c r="L5" s="73">
        <v>0</v>
      </c>
      <c r="M5" s="54"/>
      <c r="N5" s="154"/>
    </row>
    <row r="6" spans="1:14">
      <c r="A6" s="56">
        <v>33573</v>
      </c>
      <c r="B6" s="56" t="s">
        <v>195</v>
      </c>
      <c r="C6" s="153"/>
      <c r="D6" s="152"/>
      <c r="E6" s="152"/>
      <c r="F6" s="152"/>
      <c r="G6" s="152"/>
      <c r="H6" s="67"/>
      <c r="I6" s="147"/>
      <c r="J6" s="61"/>
      <c r="K6" s="61"/>
      <c r="L6" s="146">
        <v>0</v>
      </c>
      <c r="M6" s="60"/>
      <c r="N6" s="145"/>
    </row>
    <row r="7" spans="1:14">
      <c r="A7" s="48">
        <v>33664</v>
      </c>
      <c r="B7" s="48" t="s">
        <v>194</v>
      </c>
      <c r="C7" s="151"/>
      <c r="D7" s="150"/>
      <c r="E7" s="150"/>
      <c r="F7" s="150"/>
      <c r="G7" s="150"/>
      <c r="H7" s="64"/>
      <c r="I7" s="156"/>
      <c r="J7" s="52"/>
      <c r="K7" s="52"/>
      <c r="L7" s="73">
        <v>0</v>
      </c>
      <c r="M7" s="54"/>
      <c r="N7" s="150"/>
    </row>
    <row r="8" spans="1:14">
      <c r="A8" s="48">
        <v>33756</v>
      </c>
      <c r="B8" s="48" t="s">
        <v>193</v>
      </c>
      <c r="C8" s="151"/>
      <c r="D8" s="150"/>
      <c r="E8" s="150"/>
      <c r="F8" s="150"/>
      <c r="G8" s="150"/>
      <c r="H8" s="64"/>
      <c r="I8" s="156"/>
      <c r="J8" s="52"/>
      <c r="K8" s="52"/>
      <c r="L8" s="73">
        <v>0</v>
      </c>
      <c r="M8" s="54"/>
      <c r="N8" s="150"/>
    </row>
    <row r="9" spans="1:14">
      <c r="A9" s="48">
        <v>33848</v>
      </c>
      <c r="B9" s="48" t="s">
        <v>192</v>
      </c>
      <c r="C9" s="151"/>
      <c r="D9" s="150"/>
      <c r="E9" s="150"/>
      <c r="F9" s="150"/>
      <c r="G9" s="150"/>
      <c r="H9" s="64"/>
      <c r="I9" s="156"/>
      <c r="J9" s="73"/>
      <c r="K9" s="73"/>
      <c r="L9" s="73">
        <v>0</v>
      </c>
      <c r="M9" s="54"/>
      <c r="N9" s="154"/>
    </row>
    <row r="10" spans="1:14">
      <c r="A10" s="56">
        <v>33939</v>
      </c>
      <c r="B10" s="56" t="s">
        <v>191</v>
      </c>
      <c r="C10" s="153"/>
      <c r="D10" s="152"/>
      <c r="E10" s="152"/>
      <c r="F10" s="152"/>
      <c r="G10" s="152"/>
      <c r="H10" s="67"/>
      <c r="I10" s="147"/>
      <c r="J10" s="146"/>
      <c r="K10" s="146"/>
      <c r="L10" s="146">
        <v>0</v>
      </c>
      <c r="M10" s="60"/>
      <c r="N10" s="145"/>
    </row>
    <row r="11" spans="1:14">
      <c r="A11" s="48">
        <v>34029</v>
      </c>
      <c r="B11" s="48" t="s">
        <v>190</v>
      </c>
      <c r="C11" s="151"/>
      <c r="D11" s="150"/>
      <c r="E11" s="150"/>
      <c r="F11" s="150"/>
      <c r="G11" s="150"/>
      <c r="H11" s="64"/>
      <c r="I11" s="156"/>
      <c r="J11" s="73"/>
      <c r="K11" s="73"/>
      <c r="L11" s="73">
        <v>0</v>
      </c>
      <c r="M11" s="54"/>
      <c r="N11" s="150"/>
    </row>
    <row r="12" spans="1:14">
      <c r="A12" s="48">
        <v>34121</v>
      </c>
      <c r="B12" s="48" t="s">
        <v>189</v>
      </c>
      <c r="C12" s="151"/>
      <c r="D12" s="150"/>
      <c r="E12" s="150"/>
      <c r="F12" s="150"/>
      <c r="G12" s="150"/>
      <c r="H12" s="64"/>
      <c r="I12" s="156"/>
      <c r="J12" s="73">
        <v>6.3</v>
      </c>
      <c r="K12" s="73"/>
      <c r="L12" s="73">
        <v>0</v>
      </c>
      <c r="M12" s="54"/>
      <c r="N12" s="150"/>
    </row>
    <row r="13" spans="1:14">
      <c r="A13" s="48">
        <v>34213</v>
      </c>
      <c r="B13" s="48" t="s">
        <v>188</v>
      </c>
      <c r="C13" s="151"/>
      <c r="D13" s="150"/>
      <c r="E13" s="150"/>
      <c r="F13" s="150"/>
      <c r="G13" s="150"/>
      <c r="H13" s="64"/>
      <c r="I13" s="156"/>
      <c r="J13" s="73">
        <v>6.6</v>
      </c>
      <c r="K13" s="73">
        <v>6.4</v>
      </c>
      <c r="L13" s="73">
        <v>0</v>
      </c>
      <c r="M13" s="54"/>
      <c r="N13" s="154"/>
    </row>
    <row r="14" spans="1:14">
      <c r="A14" s="56">
        <v>34304</v>
      </c>
      <c r="B14" s="56" t="s">
        <v>187</v>
      </c>
      <c r="C14" s="153"/>
      <c r="D14" s="152"/>
      <c r="E14" s="152"/>
      <c r="F14" s="152"/>
      <c r="G14" s="152"/>
      <c r="H14" s="67"/>
      <c r="I14" s="147"/>
      <c r="J14" s="146">
        <v>7</v>
      </c>
      <c r="K14" s="146">
        <v>6.8</v>
      </c>
      <c r="L14" s="146">
        <v>0</v>
      </c>
      <c r="M14" s="60"/>
      <c r="N14" s="145"/>
    </row>
    <row r="15" spans="1:14">
      <c r="A15" s="48">
        <v>34394</v>
      </c>
      <c r="B15" s="48" t="s">
        <v>186</v>
      </c>
      <c r="C15" s="151"/>
      <c r="D15" s="150"/>
      <c r="E15" s="150"/>
      <c r="F15" s="150"/>
      <c r="G15" s="150"/>
      <c r="H15" s="64"/>
      <c r="I15" s="156"/>
      <c r="J15" s="73">
        <v>7</v>
      </c>
      <c r="K15" s="73">
        <v>7.2</v>
      </c>
      <c r="L15" s="73">
        <v>0</v>
      </c>
      <c r="M15" s="54"/>
      <c r="N15" s="150"/>
    </row>
    <row r="16" spans="1:14">
      <c r="A16" s="48">
        <v>34486</v>
      </c>
      <c r="B16" s="48" t="s">
        <v>185</v>
      </c>
      <c r="C16" s="151"/>
      <c r="D16" s="150"/>
      <c r="E16" s="150"/>
      <c r="F16" s="150"/>
      <c r="G16" s="150"/>
      <c r="H16" s="64"/>
      <c r="I16" s="156"/>
      <c r="J16" s="73">
        <v>7.9</v>
      </c>
      <c r="K16" s="73">
        <v>7.6</v>
      </c>
      <c r="L16" s="73">
        <v>0</v>
      </c>
      <c r="M16" s="54"/>
      <c r="N16" s="150"/>
    </row>
    <row r="17" spans="1:14">
      <c r="A17" s="48">
        <v>34578</v>
      </c>
      <c r="B17" s="48" t="s">
        <v>184</v>
      </c>
      <c r="C17" s="151"/>
      <c r="D17" s="150"/>
      <c r="E17" s="150"/>
      <c r="F17" s="150"/>
      <c r="G17" s="150"/>
      <c r="H17" s="64"/>
      <c r="I17" s="156"/>
      <c r="J17" s="73">
        <v>8.3000000000000007</v>
      </c>
      <c r="K17" s="73">
        <v>8.1999999999999993</v>
      </c>
      <c r="L17" s="73">
        <v>0</v>
      </c>
      <c r="M17" s="54"/>
      <c r="N17" s="154"/>
    </row>
    <row r="18" spans="1:14">
      <c r="A18" s="56">
        <v>34669</v>
      </c>
      <c r="B18" s="56" t="s">
        <v>183</v>
      </c>
      <c r="C18" s="153"/>
      <c r="D18" s="152"/>
      <c r="E18" s="152"/>
      <c r="F18" s="152"/>
      <c r="G18" s="152"/>
      <c r="H18" s="67"/>
      <c r="I18" s="147"/>
      <c r="J18" s="146">
        <v>8.6999999999999993</v>
      </c>
      <c r="K18" s="146">
        <v>8.5</v>
      </c>
      <c r="L18" s="146">
        <v>0</v>
      </c>
      <c r="M18" s="60"/>
      <c r="N18" s="145"/>
    </row>
    <row r="19" spans="1:14">
      <c r="A19" s="48">
        <v>34759</v>
      </c>
      <c r="B19" s="48" t="s">
        <v>182</v>
      </c>
      <c r="C19" s="151"/>
      <c r="D19" s="150"/>
      <c r="E19" s="150"/>
      <c r="F19" s="150"/>
      <c r="G19" s="150"/>
      <c r="H19" s="64"/>
      <c r="I19" s="156"/>
      <c r="J19" s="73">
        <v>9.1</v>
      </c>
      <c r="K19" s="73">
        <v>8.8000000000000007</v>
      </c>
      <c r="L19" s="73">
        <v>0</v>
      </c>
      <c r="M19" s="54"/>
      <c r="N19" s="150"/>
    </row>
    <row r="20" spans="1:14">
      <c r="A20" s="48">
        <v>34851</v>
      </c>
      <c r="B20" s="48" t="s">
        <v>181</v>
      </c>
      <c r="C20" s="151"/>
      <c r="D20" s="150"/>
      <c r="E20" s="150"/>
      <c r="F20" s="150"/>
      <c r="G20" s="150"/>
      <c r="H20" s="64"/>
      <c r="I20" s="156"/>
      <c r="J20" s="73">
        <v>9.4</v>
      </c>
      <c r="K20" s="73">
        <v>9.1999999999999993</v>
      </c>
      <c r="L20" s="73">
        <v>0</v>
      </c>
      <c r="M20" s="54"/>
      <c r="N20" s="150"/>
    </row>
    <row r="21" spans="1:14">
      <c r="A21" s="48">
        <v>34943</v>
      </c>
      <c r="B21" s="48" t="s">
        <v>180</v>
      </c>
      <c r="C21" s="151"/>
      <c r="D21" s="150"/>
      <c r="E21" s="150"/>
      <c r="F21" s="150"/>
      <c r="G21" s="150"/>
      <c r="H21" s="64"/>
      <c r="I21" s="156"/>
      <c r="J21" s="73">
        <v>9.6999999999999993</v>
      </c>
      <c r="K21" s="73">
        <v>9.6</v>
      </c>
      <c r="L21" s="73">
        <v>0</v>
      </c>
      <c r="M21" s="54"/>
      <c r="N21" s="154"/>
    </row>
    <row r="22" spans="1:14">
      <c r="A22" s="56">
        <v>35034</v>
      </c>
      <c r="B22" s="56" t="s">
        <v>179</v>
      </c>
      <c r="C22" s="153"/>
      <c r="D22" s="152"/>
      <c r="E22" s="152"/>
      <c r="F22" s="152"/>
      <c r="G22" s="152"/>
      <c r="H22" s="67"/>
      <c r="I22" s="147"/>
      <c r="J22" s="146">
        <v>10</v>
      </c>
      <c r="K22" s="146">
        <v>9.8000000000000007</v>
      </c>
      <c r="L22" s="146">
        <v>0</v>
      </c>
      <c r="M22" s="60"/>
      <c r="N22" s="145"/>
    </row>
    <row r="23" spans="1:14">
      <c r="A23" s="48">
        <v>35125</v>
      </c>
      <c r="B23" s="48" t="s">
        <v>178</v>
      </c>
      <c r="C23" s="151"/>
      <c r="D23" s="150"/>
      <c r="E23" s="150"/>
      <c r="F23" s="150"/>
      <c r="G23" s="150"/>
      <c r="H23" s="64"/>
      <c r="I23" s="156"/>
      <c r="J23" s="73">
        <v>10.199999999999999</v>
      </c>
      <c r="K23" s="73">
        <v>10.1</v>
      </c>
      <c r="L23" s="73">
        <v>0</v>
      </c>
      <c r="M23" s="54"/>
      <c r="N23" s="150"/>
    </row>
    <row r="24" spans="1:14">
      <c r="A24" s="48">
        <v>35217</v>
      </c>
      <c r="B24" s="48" t="s">
        <v>177</v>
      </c>
      <c r="C24" s="151"/>
      <c r="D24" s="150"/>
      <c r="E24" s="150"/>
      <c r="F24" s="150"/>
      <c r="G24" s="150"/>
      <c r="H24" s="64"/>
      <c r="I24" s="156"/>
      <c r="J24" s="73">
        <v>10.4</v>
      </c>
      <c r="K24" s="73">
        <v>10.3</v>
      </c>
      <c r="L24" s="73">
        <v>0</v>
      </c>
      <c r="M24" s="54"/>
      <c r="N24" s="150"/>
    </row>
    <row r="25" spans="1:14">
      <c r="A25" s="48">
        <v>35309</v>
      </c>
      <c r="B25" s="48" t="s">
        <v>176</v>
      </c>
      <c r="C25" s="151"/>
      <c r="D25" s="150"/>
      <c r="E25" s="150"/>
      <c r="F25" s="150"/>
      <c r="G25" s="150"/>
      <c r="H25" s="64"/>
      <c r="I25" s="156"/>
      <c r="J25" s="73">
        <v>10.7</v>
      </c>
      <c r="K25" s="73">
        <v>10.5</v>
      </c>
      <c r="L25" s="73">
        <v>0</v>
      </c>
      <c r="M25" s="54"/>
      <c r="N25" s="154"/>
    </row>
    <row r="26" spans="1:14">
      <c r="A26" s="56">
        <v>35400</v>
      </c>
      <c r="B26" s="56" t="s">
        <v>175</v>
      </c>
      <c r="C26" s="153"/>
      <c r="D26" s="152"/>
      <c r="E26" s="152"/>
      <c r="F26" s="152"/>
      <c r="G26" s="152"/>
      <c r="H26" s="67"/>
      <c r="I26" s="147"/>
      <c r="J26" s="146">
        <v>10.8</v>
      </c>
      <c r="K26" s="146">
        <v>10.7</v>
      </c>
      <c r="L26" s="146">
        <v>0</v>
      </c>
      <c r="M26" s="60"/>
      <c r="N26" s="145"/>
    </row>
    <row r="27" spans="1:14">
      <c r="A27" s="48">
        <v>35490</v>
      </c>
      <c r="B27" s="48" t="s">
        <v>174</v>
      </c>
      <c r="C27" s="151"/>
      <c r="D27" s="150"/>
      <c r="E27" s="150"/>
      <c r="F27" s="150"/>
      <c r="G27" s="150"/>
      <c r="H27" s="64"/>
      <c r="I27" s="156"/>
      <c r="J27" s="73">
        <v>11</v>
      </c>
      <c r="K27" s="73">
        <v>11</v>
      </c>
      <c r="L27" s="73">
        <v>0</v>
      </c>
      <c r="M27" s="54"/>
      <c r="N27" s="150"/>
    </row>
    <row r="28" spans="1:14">
      <c r="A28" s="48">
        <v>35582</v>
      </c>
      <c r="B28" s="48" t="s">
        <v>173</v>
      </c>
      <c r="C28" s="151"/>
      <c r="D28" s="150"/>
      <c r="E28" s="150"/>
      <c r="F28" s="150"/>
      <c r="G28" s="150"/>
      <c r="H28" s="64"/>
      <c r="I28" s="156"/>
      <c r="J28" s="73">
        <v>11.4</v>
      </c>
      <c r="K28" s="73">
        <v>11.1</v>
      </c>
      <c r="L28" s="73">
        <v>0</v>
      </c>
      <c r="M28" s="54"/>
      <c r="N28" s="150"/>
    </row>
    <row r="29" spans="1:14">
      <c r="A29" s="48">
        <v>35674</v>
      </c>
      <c r="B29" s="48" t="s">
        <v>172</v>
      </c>
      <c r="C29" s="151"/>
      <c r="D29" s="150"/>
      <c r="E29" s="150"/>
      <c r="F29" s="150"/>
      <c r="G29" s="150"/>
      <c r="H29" s="64"/>
      <c r="I29" s="156"/>
      <c r="J29" s="73">
        <v>11.7</v>
      </c>
      <c r="K29" s="73">
        <v>11.5</v>
      </c>
      <c r="L29" s="73">
        <v>0</v>
      </c>
      <c r="M29" s="54"/>
      <c r="N29" s="154"/>
    </row>
    <row r="30" spans="1:14">
      <c r="A30" s="56">
        <v>35765</v>
      </c>
      <c r="B30" s="56" t="s">
        <v>171</v>
      </c>
      <c r="C30" s="153"/>
      <c r="D30" s="152"/>
      <c r="E30" s="152"/>
      <c r="F30" s="152"/>
      <c r="G30" s="152"/>
      <c r="H30" s="67"/>
      <c r="I30" s="147"/>
      <c r="J30" s="146">
        <v>11.6</v>
      </c>
      <c r="K30" s="146">
        <v>11.5</v>
      </c>
      <c r="L30" s="146">
        <v>0</v>
      </c>
      <c r="M30" s="60"/>
      <c r="N30" s="145"/>
    </row>
    <row r="31" spans="1:14">
      <c r="A31" s="48">
        <v>35855</v>
      </c>
      <c r="B31" s="48" t="s">
        <v>170</v>
      </c>
      <c r="C31" s="151"/>
      <c r="D31" s="150"/>
      <c r="E31" s="150"/>
      <c r="F31" s="150"/>
      <c r="G31" s="150"/>
      <c r="H31" s="64"/>
      <c r="I31" s="156"/>
      <c r="J31" s="73">
        <v>11.8</v>
      </c>
      <c r="K31" s="73">
        <v>11.7</v>
      </c>
      <c r="L31" s="73">
        <v>0</v>
      </c>
      <c r="M31" s="54"/>
      <c r="N31" s="150"/>
    </row>
    <row r="32" spans="1:14">
      <c r="A32" s="48">
        <v>35947</v>
      </c>
      <c r="B32" s="48" t="s">
        <v>169</v>
      </c>
      <c r="C32" s="151"/>
      <c r="D32" s="150"/>
      <c r="E32" s="150"/>
      <c r="F32" s="150"/>
      <c r="G32" s="150"/>
      <c r="H32" s="64"/>
      <c r="I32" s="156"/>
      <c r="J32" s="73">
        <v>12.1</v>
      </c>
      <c r="K32" s="73">
        <v>11.9</v>
      </c>
      <c r="L32" s="73">
        <v>0</v>
      </c>
      <c r="M32" s="54"/>
      <c r="N32" s="150"/>
    </row>
    <row r="33" spans="1:14">
      <c r="A33" s="48">
        <v>36039</v>
      </c>
      <c r="B33" s="48" t="s">
        <v>168</v>
      </c>
      <c r="C33" s="151"/>
      <c r="D33" s="150"/>
      <c r="E33" s="150"/>
      <c r="F33" s="150"/>
      <c r="G33" s="150"/>
      <c r="H33" s="64"/>
      <c r="I33" s="156"/>
      <c r="J33" s="73">
        <v>12.3</v>
      </c>
      <c r="K33" s="73">
        <v>12.2</v>
      </c>
      <c r="L33" s="73">
        <v>0</v>
      </c>
      <c r="M33" s="54"/>
      <c r="N33" s="154"/>
    </row>
    <row r="34" spans="1:14">
      <c r="A34" s="56">
        <v>36130</v>
      </c>
      <c r="B34" s="56" t="s">
        <v>167</v>
      </c>
      <c r="C34" s="153"/>
      <c r="D34" s="152"/>
      <c r="E34" s="152"/>
      <c r="F34" s="152"/>
      <c r="G34" s="152"/>
      <c r="H34" s="67"/>
      <c r="I34" s="147"/>
      <c r="J34" s="146">
        <v>12.5</v>
      </c>
      <c r="K34" s="146">
        <v>12.4</v>
      </c>
      <c r="L34" s="146">
        <v>0</v>
      </c>
      <c r="M34" s="60"/>
      <c r="N34" s="145"/>
    </row>
    <row r="35" spans="1:14">
      <c r="A35" s="48">
        <v>36220</v>
      </c>
      <c r="B35" s="48" t="s">
        <v>166</v>
      </c>
      <c r="C35" s="151"/>
      <c r="D35" s="150"/>
      <c r="E35" s="150"/>
      <c r="F35" s="150"/>
      <c r="G35" s="150"/>
      <c r="H35" s="64"/>
      <c r="I35" s="156"/>
      <c r="J35" s="73">
        <v>12.8</v>
      </c>
      <c r="K35" s="73">
        <v>12.6</v>
      </c>
      <c r="L35" s="73">
        <v>0</v>
      </c>
      <c r="M35" s="54"/>
      <c r="N35" s="150"/>
    </row>
    <row r="36" spans="1:14">
      <c r="A36" s="48">
        <v>36312</v>
      </c>
      <c r="B36" s="48" t="s">
        <v>165</v>
      </c>
      <c r="C36" s="151"/>
      <c r="D36" s="150"/>
      <c r="E36" s="150"/>
      <c r="F36" s="150"/>
      <c r="G36" s="150"/>
      <c r="H36" s="64"/>
      <c r="I36" s="156"/>
      <c r="J36" s="73">
        <v>13.6</v>
      </c>
      <c r="K36" s="73">
        <v>13</v>
      </c>
      <c r="L36" s="73">
        <v>0</v>
      </c>
      <c r="M36" s="54"/>
      <c r="N36" s="150"/>
    </row>
    <row r="37" spans="1:14">
      <c r="A37" s="48">
        <v>36404</v>
      </c>
      <c r="B37" s="48" t="s">
        <v>164</v>
      </c>
      <c r="C37" s="151"/>
      <c r="D37" s="150"/>
      <c r="E37" s="150"/>
      <c r="F37" s="150"/>
      <c r="G37" s="150"/>
      <c r="H37" s="64"/>
      <c r="I37" s="156"/>
      <c r="J37" s="73">
        <v>13.7</v>
      </c>
      <c r="K37" s="73">
        <v>13.5</v>
      </c>
      <c r="L37" s="73">
        <v>0</v>
      </c>
      <c r="M37" s="54"/>
      <c r="N37" s="154"/>
    </row>
    <row r="38" spans="1:14">
      <c r="A38" s="56">
        <v>36495</v>
      </c>
      <c r="B38" s="56" t="s">
        <v>163</v>
      </c>
      <c r="C38" s="153"/>
      <c r="D38" s="152"/>
      <c r="E38" s="152"/>
      <c r="F38" s="152"/>
      <c r="G38" s="152"/>
      <c r="H38" s="67"/>
      <c r="I38" s="147"/>
      <c r="J38" s="146">
        <v>14.4</v>
      </c>
      <c r="K38" s="146">
        <v>14.1</v>
      </c>
      <c r="L38" s="146">
        <v>0</v>
      </c>
      <c r="M38" s="60"/>
      <c r="N38" s="145"/>
    </row>
    <row r="39" spans="1:14">
      <c r="A39" s="48">
        <v>36586</v>
      </c>
      <c r="B39" s="48" t="s">
        <v>162</v>
      </c>
      <c r="C39" s="151"/>
      <c r="D39" s="150"/>
      <c r="E39" s="150"/>
      <c r="F39" s="150"/>
      <c r="G39" s="150"/>
      <c r="H39" s="64"/>
      <c r="I39" s="156"/>
      <c r="J39" s="73">
        <v>15.4</v>
      </c>
      <c r="K39" s="73">
        <v>14.3</v>
      </c>
      <c r="L39" s="73">
        <v>0</v>
      </c>
      <c r="M39" s="54"/>
      <c r="N39" s="150"/>
    </row>
    <row r="40" spans="1:14">
      <c r="A40" s="48">
        <v>36678</v>
      </c>
      <c r="B40" s="48" t="s">
        <v>161</v>
      </c>
      <c r="C40" s="151"/>
      <c r="D40" s="150"/>
      <c r="E40" s="150"/>
      <c r="F40" s="150"/>
      <c r="G40" s="150"/>
      <c r="H40" s="64"/>
      <c r="I40" s="156"/>
      <c r="J40" s="73">
        <v>18.7</v>
      </c>
      <c r="K40" s="73">
        <v>16.600000000000001</v>
      </c>
      <c r="L40" s="73">
        <v>0</v>
      </c>
      <c r="M40" s="54"/>
      <c r="N40" s="150"/>
    </row>
    <row r="41" spans="1:14">
      <c r="A41" s="48">
        <v>36770</v>
      </c>
      <c r="B41" s="48" t="s">
        <v>160</v>
      </c>
      <c r="C41" s="151"/>
      <c r="D41" s="150"/>
      <c r="E41" s="150"/>
      <c r="F41" s="150"/>
      <c r="G41" s="150"/>
      <c r="H41" s="64"/>
      <c r="I41" s="156"/>
      <c r="J41" s="73">
        <v>27</v>
      </c>
      <c r="K41" s="73">
        <v>25.1</v>
      </c>
      <c r="L41" s="73">
        <v>0</v>
      </c>
      <c r="M41" s="54"/>
      <c r="N41" s="154"/>
    </row>
    <row r="42" spans="1:14">
      <c r="A42" s="56">
        <v>36861</v>
      </c>
      <c r="B42" s="56" t="s">
        <v>159</v>
      </c>
      <c r="C42" s="153"/>
      <c r="D42" s="152"/>
      <c r="E42" s="152"/>
      <c r="F42" s="152"/>
      <c r="G42" s="152"/>
      <c r="H42" s="67"/>
      <c r="I42" s="147"/>
      <c r="J42" s="146">
        <v>27.4</v>
      </c>
      <c r="K42" s="146">
        <v>27.1</v>
      </c>
      <c r="L42" s="146">
        <v>0</v>
      </c>
      <c r="M42" s="60"/>
      <c r="N42" s="145"/>
    </row>
    <row r="43" spans="1:14">
      <c r="A43" s="48">
        <v>36951</v>
      </c>
      <c r="B43" s="48" t="s">
        <v>158</v>
      </c>
      <c r="C43" s="151"/>
      <c r="D43" s="150"/>
      <c r="E43" s="150"/>
      <c r="F43" s="150"/>
      <c r="G43" s="150"/>
      <c r="H43" s="64"/>
      <c r="I43" s="156"/>
      <c r="J43" s="73">
        <v>28.9</v>
      </c>
      <c r="K43" s="73">
        <v>28.4</v>
      </c>
      <c r="L43" s="73">
        <v>16.704117140043611</v>
      </c>
      <c r="M43" s="54"/>
      <c r="N43" s="150"/>
    </row>
    <row r="44" spans="1:14">
      <c r="A44" s="48">
        <v>37043</v>
      </c>
      <c r="B44" s="48" t="s">
        <v>157</v>
      </c>
      <c r="C44" s="151"/>
      <c r="D44" s="150"/>
      <c r="E44" s="150"/>
      <c r="F44" s="150"/>
      <c r="G44" s="150"/>
      <c r="H44" s="64"/>
      <c r="I44" s="156"/>
      <c r="J44" s="73">
        <v>27</v>
      </c>
      <c r="K44" s="73">
        <v>29.3</v>
      </c>
      <c r="L44" s="73">
        <v>16.871513394407849</v>
      </c>
      <c r="M44" s="54">
        <v>1.0021257212268431E-2</v>
      </c>
      <c r="N44" s="150"/>
    </row>
    <row r="45" spans="1:14">
      <c r="A45" s="48">
        <v>37135</v>
      </c>
      <c r="B45" s="48" t="s">
        <v>156</v>
      </c>
      <c r="C45" s="151"/>
      <c r="D45" s="150"/>
      <c r="E45" s="150"/>
      <c r="F45" s="150"/>
      <c r="G45" s="150"/>
      <c r="H45" s="64"/>
      <c r="I45" s="156"/>
      <c r="J45" s="73">
        <v>28.2</v>
      </c>
      <c r="K45" s="73">
        <v>27.4</v>
      </c>
      <c r="L45" s="73">
        <v>17.02369180746625</v>
      </c>
      <c r="M45" s="54">
        <v>9.0198436560433581E-3</v>
      </c>
      <c r="N45" s="154"/>
    </row>
    <row r="46" spans="1:14">
      <c r="A46" s="56">
        <v>37226</v>
      </c>
      <c r="B46" s="56" t="s">
        <v>155</v>
      </c>
      <c r="C46" s="153"/>
      <c r="D46" s="152"/>
      <c r="E46" s="152"/>
      <c r="F46" s="152"/>
      <c r="G46" s="152"/>
      <c r="H46" s="67"/>
      <c r="I46" s="147"/>
      <c r="J46" s="146">
        <v>29.3</v>
      </c>
      <c r="K46" s="146">
        <v>28.6</v>
      </c>
      <c r="L46" s="146">
        <v>17.132753003491434</v>
      </c>
      <c r="M46" s="60">
        <v>6.4064362336113678E-3</v>
      </c>
      <c r="N46" s="145"/>
    </row>
    <row r="47" spans="1:14">
      <c r="A47" s="48">
        <v>37316</v>
      </c>
      <c r="B47" s="48" t="s">
        <v>12</v>
      </c>
      <c r="C47" s="151"/>
      <c r="D47" s="150"/>
      <c r="E47" s="150"/>
      <c r="F47" s="150"/>
      <c r="G47" s="150"/>
      <c r="H47" s="64"/>
      <c r="I47" s="156"/>
      <c r="J47" s="73">
        <v>29.8</v>
      </c>
      <c r="K47" s="73">
        <v>29.5</v>
      </c>
      <c r="L47" s="73">
        <v>17.551243639402035</v>
      </c>
      <c r="M47" s="54">
        <v>2.4426350851221468E-2</v>
      </c>
      <c r="N47" s="150">
        <v>5.071363498329795E-2</v>
      </c>
    </row>
    <row r="48" spans="1:14">
      <c r="A48" s="48">
        <v>37408</v>
      </c>
      <c r="B48" s="48" t="s">
        <v>13</v>
      </c>
      <c r="C48" s="151"/>
      <c r="D48" s="150"/>
      <c r="E48" s="150"/>
      <c r="F48" s="150"/>
      <c r="G48" s="150"/>
      <c r="H48" s="64"/>
      <c r="I48" s="156"/>
      <c r="J48" s="73">
        <v>29.7</v>
      </c>
      <c r="K48" s="73">
        <v>29.4</v>
      </c>
      <c r="L48" s="73">
        <v>18.365398149264472</v>
      </c>
      <c r="M48" s="54">
        <v>4.6387283236994259E-2</v>
      </c>
      <c r="N48" s="150">
        <v>8.8544798556825288E-2</v>
      </c>
    </row>
    <row r="49" spans="1:231">
      <c r="A49" s="48">
        <v>37500</v>
      </c>
      <c r="B49" s="48" t="s">
        <v>14</v>
      </c>
      <c r="C49" s="151"/>
      <c r="D49" s="150"/>
      <c r="E49" s="150"/>
      <c r="F49" s="150"/>
      <c r="G49" s="150"/>
      <c r="H49" s="64"/>
      <c r="I49" s="156"/>
      <c r="J49" s="73">
        <v>27.5</v>
      </c>
      <c r="K49" s="73">
        <v>29.4</v>
      </c>
      <c r="L49" s="73">
        <v>21.015838843364925</v>
      </c>
      <c r="M49" s="54">
        <v>0.14431708327579074</v>
      </c>
      <c r="N49" s="154">
        <v>0.23450536352800988</v>
      </c>
    </row>
    <row r="50" spans="1:231">
      <c r="A50" s="56">
        <v>37591</v>
      </c>
      <c r="B50" s="56" t="s">
        <v>15</v>
      </c>
      <c r="C50" s="153"/>
      <c r="D50" s="152"/>
      <c r="E50" s="152"/>
      <c r="F50" s="152"/>
      <c r="G50" s="152"/>
      <c r="H50" s="67"/>
      <c r="I50" s="147"/>
      <c r="J50" s="146">
        <v>26.4</v>
      </c>
      <c r="K50" s="146">
        <v>26.9</v>
      </c>
      <c r="L50" s="146">
        <v>21.577630818238848</v>
      </c>
      <c r="M50" s="60">
        <v>2.6731836833212563E-2</v>
      </c>
      <c r="N50" s="145">
        <v>0.25943745373797222</v>
      </c>
    </row>
    <row r="51" spans="1:231" ht="15.75" customHeight="1">
      <c r="A51" s="48">
        <v>37681</v>
      </c>
      <c r="B51" s="48" t="s">
        <v>16</v>
      </c>
      <c r="C51" s="151"/>
      <c r="D51" s="150"/>
      <c r="E51" s="150"/>
      <c r="F51" s="150"/>
      <c r="G51" s="150"/>
      <c r="H51" s="64"/>
      <c r="I51" s="156"/>
      <c r="J51" s="73">
        <v>25.524999999999999</v>
      </c>
      <c r="K51" s="73">
        <v>24.7</v>
      </c>
      <c r="L51" s="73">
        <v>22.55537712213906</v>
      </c>
      <c r="M51" s="54">
        <v>4.5312959153687826E-2</v>
      </c>
      <c r="N51" s="150">
        <v>0.28511560693641624</v>
      </c>
    </row>
    <row r="52" spans="1:231" ht="15.75" customHeight="1">
      <c r="A52" s="48">
        <v>37773</v>
      </c>
      <c r="B52" s="48" t="s">
        <v>17</v>
      </c>
      <c r="C52" s="151"/>
      <c r="D52" s="150"/>
      <c r="E52" s="150"/>
      <c r="F52" s="150"/>
      <c r="G52" s="150"/>
      <c r="H52" s="64"/>
      <c r="I52" s="156"/>
      <c r="J52" s="73">
        <v>24.635000000000002</v>
      </c>
      <c r="K52" s="73">
        <v>25.074999999999999</v>
      </c>
      <c r="L52" s="73">
        <v>22.891437784309687</v>
      </c>
      <c r="M52" s="54">
        <v>1.4899359046440797E-2</v>
      </c>
      <c r="N52" s="150">
        <v>0.24644386134511764</v>
      </c>
    </row>
    <row r="53" spans="1:231" ht="15.75" customHeight="1">
      <c r="A53" s="48">
        <v>37865</v>
      </c>
      <c r="B53" s="48" t="s">
        <v>18</v>
      </c>
      <c r="C53" s="151"/>
      <c r="D53" s="150"/>
      <c r="E53" s="150"/>
      <c r="F53" s="150"/>
      <c r="G53" s="150"/>
      <c r="H53" s="64"/>
      <c r="I53" s="156"/>
      <c r="J53" s="73">
        <v>24.074999999999999</v>
      </c>
      <c r="K53" s="73">
        <v>24.48</v>
      </c>
      <c r="L53" s="73">
        <v>23.45957052639438</v>
      </c>
      <c r="M53" s="54">
        <v>2.4818569608332064E-2</v>
      </c>
      <c r="N53" s="154">
        <v>0.11628047308713474</v>
      </c>
    </row>
    <row r="54" spans="1:231" s="134" customFormat="1" ht="15.75" customHeight="1">
      <c r="A54" s="56">
        <v>37956</v>
      </c>
      <c r="B54" s="56" t="s">
        <v>19</v>
      </c>
      <c r="C54" s="153"/>
      <c r="D54" s="152"/>
      <c r="E54" s="152"/>
      <c r="F54" s="152"/>
      <c r="G54" s="152"/>
      <c r="H54" s="67"/>
      <c r="I54" s="147"/>
      <c r="J54" s="146">
        <v>24.05</v>
      </c>
      <c r="K54" s="146">
        <v>23.274999999999999</v>
      </c>
      <c r="L54" s="146">
        <v>23.775340733490559</v>
      </c>
      <c r="M54" s="60">
        <v>1.3460187037137139E-2</v>
      </c>
      <c r="N54" s="145">
        <v>0.10185130766970296</v>
      </c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</row>
    <row r="55" spans="1:231" ht="15.75" customHeight="1">
      <c r="A55" s="48">
        <v>38047</v>
      </c>
      <c r="B55" s="48" t="s">
        <v>20</v>
      </c>
      <c r="C55" s="151"/>
      <c r="D55" s="183"/>
      <c r="E55" s="150"/>
      <c r="F55" s="150"/>
      <c r="G55" s="150"/>
      <c r="H55" s="64"/>
      <c r="I55" s="156"/>
      <c r="J55" s="73">
        <v>24.3</v>
      </c>
      <c r="K55" s="73">
        <v>24.175000000000001</v>
      </c>
      <c r="L55" s="73">
        <v>24.444925750947515</v>
      </c>
      <c r="M55" s="54">
        <v>2.8163004053765706E-2</v>
      </c>
      <c r="N55" s="150">
        <v>8.3773754638479581E-2</v>
      </c>
    </row>
    <row r="56" spans="1:231" ht="15.75" customHeight="1">
      <c r="A56" s="48">
        <v>38139</v>
      </c>
      <c r="B56" s="48" t="s">
        <v>21</v>
      </c>
      <c r="C56" s="151"/>
      <c r="D56" s="150"/>
      <c r="E56" s="150"/>
      <c r="F56" s="150"/>
      <c r="G56" s="150"/>
      <c r="H56" s="64"/>
      <c r="I56" s="156"/>
      <c r="J56" s="73">
        <v>23.75</v>
      </c>
      <c r="K56" s="73">
        <v>23.975000000000001</v>
      </c>
      <c r="L56" s="73">
        <v>25.086611392677099</v>
      </c>
      <c r="M56" s="54">
        <v>2.6250259389914987E-2</v>
      </c>
      <c r="N56" s="150">
        <v>9.589496426790789E-2</v>
      </c>
    </row>
    <row r="57" spans="1:231" ht="15.75" customHeight="1">
      <c r="A57" s="48">
        <v>38231</v>
      </c>
      <c r="B57" s="48" t="s">
        <v>22</v>
      </c>
      <c r="C57" s="151"/>
      <c r="D57" s="150"/>
      <c r="E57" s="150"/>
      <c r="F57" s="150"/>
      <c r="G57" s="150"/>
      <c r="H57" s="64"/>
      <c r="I57" s="156"/>
      <c r="J57" s="73">
        <v>23.86</v>
      </c>
      <c r="K57" s="73">
        <v>23.885000000000002</v>
      </c>
      <c r="L57" s="73">
        <v>25.709274732774386</v>
      </c>
      <c r="M57" s="54">
        <v>2.4820543928824268E-2</v>
      </c>
      <c r="N57" s="55">
        <v>9.5897075517595853E-2</v>
      </c>
    </row>
    <row r="58" spans="1:231" s="134" customFormat="1" ht="15.75" customHeight="1">
      <c r="A58" s="56">
        <v>38322</v>
      </c>
      <c r="B58" s="56" t="s">
        <v>23</v>
      </c>
      <c r="C58" s="153"/>
      <c r="D58" s="152"/>
      <c r="E58" s="152"/>
      <c r="F58" s="152"/>
      <c r="G58" s="152"/>
      <c r="H58" s="67"/>
      <c r="I58" s="147"/>
      <c r="J58" s="146">
        <v>24.42</v>
      </c>
      <c r="K58" s="146">
        <v>23.86</v>
      </c>
      <c r="L58" s="146">
        <v>25.57992308167475</v>
      </c>
      <c r="M58" s="60">
        <v>-5.0313224485768471E-3</v>
      </c>
      <c r="N58" s="63">
        <v>7.5901429485812244E-2</v>
      </c>
      <c r="O58" s="182"/>
      <c r="P58" s="181"/>
      <c r="R58" s="180"/>
      <c r="S58" s="179"/>
      <c r="T58" s="179"/>
      <c r="U58" s="179"/>
      <c r="V58" s="178"/>
      <c r="W58" s="177"/>
      <c r="X58" s="176"/>
      <c r="Y58" s="175"/>
      <c r="Z58" s="175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 s="158"/>
      <c r="HM58" s="161"/>
      <c r="HN58" s="159"/>
      <c r="HO58" s="158"/>
      <c r="HP58" s="158"/>
      <c r="HQ58" s="159"/>
      <c r="HR58" s="160"/>
      <c r="HS58" s="159"/>
      <c r="HT58" s="158"/>
      <c r="HU58" s="158"/>
      <c r="HV58" s="157"/>
      <c r="HW58" s="157"/>
    </row>
    <row r="59" spans="1:231" ht="15.75" customHeight="1">
      <c r="A59" s="48">
        <v>38412</v>
      </c>
      <c r="B59" s="48" t="s">
        <v>24</v>
      </c>
      <c r="C59" s="151"/>
      <c r="D59" s="150"/>
      <c r="E59" s="150"/>
      <c r="F59" s="150"/>
      <c r="G59" s="150"/>
      <c r="H59" s="64"/>
      <c r="I59" s="156"/>
      <c r="J59" s="73">
        <v>24.12</v>
      </c>
      <c r="K59" s="73">
        <v>24.274999999999999</v>
      </c>
      <c r="L59" s="73">
        <v>25.785363939303586</v>
      </c>
      <c r="M59" s="54">
        <v>8.0313321104554802E-3</v>
      </c>
      <c r="N59" s="150">
        <v>5.4835028014110998E-2</v>
      </c>
    </row>
    <row r="60" spans="1:231" ht="15.75" customHeight="1">
      <c r="A60" s="48">
        <v>38504</v>
      </c>
      <c r="B60" s="48" t="s">
        <v>25</v>
      </c>
      <c r="C60" s="151"/>
      <c r="D60" s="150"/>
      <c r="E60" s="150"/>
      <c r="F60" s="150"/>
      <c r="G60" s="150"/>
      <c r="H60" s="64"/>
      <c r="I60" s="156"/>
      <c r="J60" s="73">
        <v>23.92</v>
      </c>
      <c r="K60" s="73">
        <v>23.96</v>
      </c>
      <c r="L60" s="73">
        <v>26.125229061800677</v>
      </c>
      <c r="M60" s="54">
        <v>1.3180543943343226E-2</v>
      </c>
      <c r="N60" s="150">
        <v>4.140127388535042E-2</v>
      </c>
    </row>
    <row r="61" spans="1:231" ht="15.75" customHeight="1">
      <c r="A61" s="48">
        <v>38596</v>
      </c>
      <c r="B61" s="48" t="s">
        <v>26</v>
      </c>
      <c r="C61" s="151"/>
      <c r="D61" s="150"/>
      <c r="E61" s="150"/>
      <c r="F61" s="150"/>
      <c r="G61" s="150"/>
      <c r="H61" s="64"/>
      <c r="I61" s="156"/>
      <c r="J61" s="73">
        <v>23.05</v>
      </c>
      <c r="K61" s="73">
        <v>23.72</v>
      </c>
      <c r="L61" s="73">
        <v>26.723797486497045</v>
      </c>
      <c r="M61" s="54">
        <v>2.2911509150041143E-2</v>
      </c>
      <c r="N61" s="154">
        <v>3.9461352537858208E-2</v>
      </c>
    </row>
    <row r="62" spans="1:231" s="134" customFormat="1" ht="15.75" customHeight="1">
      <c r="A62" s="56">
        <v>38687</v>
      </c>
      <c r="B62" s="56" t="s">
        <v>27</v>
      </c>
      <c r="C62" s="153"/>
      <c r="D62" s="152"/>
      <c r="E62" s="152"/>
      <c r="F62" s="152"/>
      <c r="G62" s="152"/>
      <c r="H62" s="67"/>
      <c r="I62" s="147"/>
      <c r="J62" s="146">
        <v>21.524999999999999</v>
      </c>
      <c r="K62" s="146">
        <v>21.875</v>
      </c>
      <c r="L62" s="146">
        <v>26.834126835964387</v>
      </c>
      <c r="M62" s="60">
        <v>4.1285056707636159E-3</v>
      </c>
      <c r="N62" s="145">
        <v>4.9030786773089918E-2</v>
      </c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</row>
    <row r="63" spans="1:231" ht="15.75" customHeight="1">
      <c r="A63" s="48">
        <v>38777</v>
      </c>
      <c r="B63" s="48" t="s">
        <v>28</v>
      </c>
      <c r="C63" s="151"/>
      <c r="D63" s="150"/>
      <c r="E63" s="150"/>
      <c r="F63" s="150"/>
      <c r="G63" s="150"/>
      <c r="H63" s="64"/>
      <c r="I63" s="156"/>
      <c r="J63" s="73">
        <v>20.350000000000001</v>
      </c>
      <c r="K63" s="73">
        <v>21.05</v>
      </c>
      <c r="L63" s="73">
        <v>27.469471710483198</v>
      </c>
      <c r="M63" s="54">
        <v>2.3676748582230456E-2</v>
      </c>
      <c r="N63" s="150">
        <v>6.5312546107312963E-2</v>
      </c>
    </row>
    <row r="64" spans="1:231" ht="15.75" customHeight="1">
      <c r="A64" s="48">
        <v>38869</v>
      </c>
      <c r="B64" s="48" t="s">
        <v>29</v>
      </c>
      <c r="C64" s="151"/>
      <c r="D64" s="150"/>
      <c r="E64" s="150"/>
      <c r="F64" s="150"/>
      <c r="G64" s="150"/>
      <c r="H64" s="64"/>
      <c r="I64" s="156"/>
      <c r="J64" s="73">
        <v>19.45</v>
      </c>
      <c r="K64" s="73">
        <v>19.965</v>
      </c>
      <c r="L64" s="73">
        <v>27.875280811972264</v>
      </c>
      <c r="M64" s="54">
        <v>1.4773094501638884E-2</v>
      </c>
      <c r="N64" s="150">
        <v>6.6987039464103448E-2</v>
      </c>
    </row>
    <row r="65" spans="1:219" ht="15.75" customHeight="1">
      <c r="A65" s="48">
        <v>38961</v>
      </c>
      <c r="B65" s="48" t="s">
        <v>30</v>
      </c>
      <c r="C65" s="151"/>
      <c r="D65" s="150"/>
      <c r="E65" s="150"/>
      <c r="F65" s="150"/>
      <c r="G65" s="150"/>
      <c r="H65" s="64"/>
      <c r="I65" s="156"/>
      <c r="J65" s="73">
        <v>21.2</v>
      </c>
      <c r="K65" s="73">
        <v>19.175000000000001</v>
      </c>
      <c r="L65" s="73">
        <v>28.486530771090159</v>
      </c>
      <c r="M65" s="54">
        <v>2.1928028752103756E-2</v>
      </c>
      <c r="N65" s="154">
        <v>6.5961182555876796E-2</v>
      </c>
    </row>
    <row r="66" spans="1:219" s="134" customFormat="1" ht="15.75" customHeight="1">
      <c r="A66" s="56">
        <v>39052</v>
      </c>
      <c r="B66" s="56" t="s">
        <v>31</v>
      </c>
      <c r="C66" s="153"/>
      <c r="D66" s="152"/>
      <c r="E66" s="152"/>
      <c r="F66" s="152"/>
      <c r="G66" s="152"/>
      <c r="H66" s="67"/>
      <c r="I66" s="147"/>
      <c r="J66" s="146">
        <v>24.4</v>
      </c>
      <c r="K66" s="146">
        <v>23.074999999999999</v>
      </c>
      <c r="L66" s="146">
        <v>28.546133982871361</v>
      </c>
      <c r="M66" s="60">
        <v>2.0923296086896581E-3</v>
      </c>
      <c r="N66" s="145">
        <v>6.3799621928165795E-2</v>
      </c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</row>
    <row r="67" spans="1:219" ht="15.75" customHeight="1">
      <c r="A67" s="48">
        <v>39142</v>
      </c>
      <c r="B67" s="48" t="s">
        <v>32</v>
      </c>
      <c r="C67" s="151"/>
      <c r="D67" s="150"/>
      <c r="E67" s="150"/>
      <c r="F67" s="150"/>
      <c r="G67" s="150"/>
      <c r="H67" s="64"/>
      <c r="I67" s="156"/>
      <c r="J67" s="73">
        <v>24.05</v>
      </c>
      <c r="K67" s="73">
        <v>22.65</v>
      </c>
      <c r="L67" s="73">
        <v>29.492176450717746</v>
      </c>
      <c r="M67" s="54">
        <v>3.314082629942261E-2</v>
      </c>
      <c r="N67" s="150">
        <v>7.3634642906606151E-2</v>
      </c>
    </row>
    <row r="68" spans="1:219" ht="15.75" customHeight="1">
      <c r="A68" s="48">
        <v>39234</v>
      </c>
      <c r="B68" s="48" t="s">
        <v>33</v>
      </c>
      <c r="C68" s="151"/>
      <c r="D68" s="150"/>
      <c r="E68" s="150"/>
      <c r="F68" s="150"/>
      <c r="G68" s="150"/>
      <c r="H68" s="64"/>
      <c r="I68" s="156"/>
      <c r="J68" s="73">
        <v>23.521999999999998</v>
      </c>
      <c r="K68" s="73">
        <v>23.95</v>
      </c>
      <c r="L68" s="73">
        <v>30.119912404583641</v>
      </c>
      <c r="M68" s="54">
        <v>2.1284829721362142E-2</v>
      </c>
      <c r="N68" s="150">
        <v>8.0524088985941988E-2</v>
      </c>
    </row>
    <row r="69" spans="1:219" ht="15.75" customHeight="1">
      <c r="A69" s="48">
        <v>39326</v>
      </c>
      <c r="B69" s="48" t="s">
        <v>34</v>
      </c>
      <c r="C69" s="151"/>
      <c r="D69" s="150"/>
      <c r="E69" s="150"/>
      <c r="F69" s="150"/>
      <c r="G69" s="150"/>
      <c r="H69" s="527">
        <v>0.05</v>
      </c>
      <c r="I69" s="216"/>
      <c r="J69" s="73">
        <v>21.45</v>
      </c>
      <c r="K69" s="73">
        <v>23.25</v>
      </c>
      <c r="L69" s="73">
        <v>31.021569501954659</v>
      </c>
      <c r="M69" s="54">
        <v>2.9935581659719768E-2</v>
      </c>
      <c r="N69" s="154">
        <v>8.8990784846191495E-2</v>
      </c>
    </row>
    <row r="70" spans="1:219" s="134" customFormat="1" ht="15.75" customHeight="1">
      <c r="A70" s="56">
        <v>39417</v>
      </c>
      <c r="B70" s="56" t="s">
        <v>35</v>
      </c>
      <c r="C70" s="153"/>
      <c r="D70" s="152"/>
      <c r="E70" s="152"/>
      <c r="F70" s="152"/>
      <c r="G70" s="152"/>
      <c r="H70" s="528">
        <v>7.2499999999999995E-2</v>
      </c>
      <c r="I70" s="214">
        <v>7.1249999999999994E-2</v>
      </c>
      <c r="J70" s="146">
        <v>19.5</v>
      </c>
      <c r="K70" s="146">
        <v>20.8</v>
      </c>
      <c r="L70" s="146">
        <v>30.973379671152834</v>
      </c>
      <c r="M70" s="60">
        <v>-1.5534298095003507E-3</v>
      </c>
      <c r="N70" s="145">
        <v>8.5028876055087022E-2</v>
      </c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</row>
    <row r="71" spans="1:219" ht="15.75" customHeight="1">
      <c r="A71" s="48">
        <v>39508</v>
      </c>
      <c r="B71" s="48" t="s">
        <v>36</v>
      </c>
      <c r="C71" s="151"/>
      <c r="D71" s="150"/>
      <c r="E71" s="150"/>
      <c r="F71" s="150"/>
      <c r="G71" s="150"/>
      <c r="H71" s="527">
        <v>7.2499999999999995E-2</v>
      </c>
      <c r="I71" s="216">
        <v>7.2499999999999995E-2</v>
      </c>
      <c r="J71" s="73">
        <v>19.45</v>
      </c>
      <c r="K71" s="73">
        <v>19.5</v>
      </c>
      <c r="L71" s="73">
        <v>31.859818927218011</v>
      </c>
      <c r="M71" s="54">
        <v>2.8619390763183761E-2</v>
      </c>
      <c r="N71" s="150">
        <v>8.0280357757138043E-2</v>
      </c>
    </row>
    <row r="72" spans="1:219" ht="15.75" customHeight="1">
      <c r="A72" s="48">
        <v>39600</v>
      </c>
      <c r="B72" s="48" t="s">
        <v>37</v>
      </c>
      <c r="C72" s="151"/>
      <c r="D72" s="150"/>
      <c r="E72" s="150"/>
      <c r="F72" s="150"/>
      <c r="G72" s="150"/>
      <c r="H72" s="527">
        <v>7.2499999999999995E-2</v>
      </c>
      <c r="I72" s="216">
        <v>7.2499999999999995E-2</v>
      </c>
      <c r="J72" s="73">
        <v>21.12</v>
      </c>
      <c r="K72" s="73">
        <v>19.2</v>
      </c>
      <c r="L72" s="73">
        <v>32.657487442332453</v>
      </c>
      <c r="M72" s="54">
        <v>2.5036818851251752E-2</v>
      </c>
      <c r="N72" s="150">
        <v>8.4249084249084394E-2</v>
      </c>
    </row>
    <row r="73" spans="1:219" ht="15.75" customHeight="1">
      <c r="A73" s="48">
        <v>39692</v>
      </c>
      <c r="B73" s="48" t="s">
        <v>38</v>
      </c>
      <c r="C73" s="151"/>
      <c r="D73" s="150"/>
      <c r="E73" s="150"/>
      <c r="F73" s="150"/>
      <c r="G73" s="150"/>
      <c r="H73" s="527">
        <v>7.7499999999999999E-2</v>
      </c>
      <c r="I73" s="216">
        <v>7.4999999999999997E-2</v>
      </c>
      <c r="J73" s="73">
        <v>20.3</v>
      </c>
      <c r="K73" s="73">
        <v>20.85</v>
      </c>
      <c r="L73" s="73">
        <v>33.335949533884488</v>
      </c>
      <c r="M73" s="54">
        <v>2.0775085430257967E-2</v>
      </c>
      <c r="N73" s="154">
        <v>7.4605510587850921E-2</v>
      </c>
    </row>
    <row r="74" spans="1:219" s="134" customFormat="1" ht="15.75" customHeight="1">
      <c r="A74" s="56">
        <v>39783</v>
      </c>
      <c r="B74" s="56" t="s">
        <v>39</v>
      </c>
      <c r="C74" s="153"/>
      <c r="D74" s="152"/>
      <c r="E74" s="152"/>
      <c r="F74" s="152"/>
      <c r="G74" s="152"/>
      <c r="H74" s="528">
        <v>7.7499999999999999E-2</v>
      </c>
      <c r="I74" s="214">
        <v>7.7499999999999999E-2</v>
      </c>
      <c r="J74" s="146">
        <v>19.899999999999999</v>
      </c>
      <c r="K74" s="146">
        <v>20.100000000000001</v>
      </c>
      <c r="L74" s="146">
        <v>33.820384148787056</v>
      </c>
      <c r="M74" s="60">
        <v>1.4531897896298496E-2</v>
      </c>
      <c r="N74" s="145">
        <v>9.1917785784474404E-2</v>
      </c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</row>
    <row r="75" spans="1:219" ht="15.75" customHeight="1">
      <c r="A75" s="48">
        <v>39873</v>
      </c>
      <c r="B75" s="48" t="s">
        <v>40</v>
      </c>
      <c r="C75" s="151"/>
      <c r="D75" s="150"/>
      <c r="E75" s="150"/>
      <c r="F75" s="150"/>
      <c r="G75" s="150"/>
      <c r="H75" s="527">
        <v>0.09</v>
      </c>
      <c r="I75" s="216">
        <v>8.3750000000000005E-2</v>
      </c>
      <c r="J75" s="73">
        <v>19.25</v>
      </c>
      <c r="K75" s="73">
        <v>19.649999999999999</v>
      </c>
      <c r="L75" s="73">
        <v>34.257897086329955</v>
      </c>
      <c r="M75" s="54">
        <v>1.293636806779408E-2</v>
      </c>
      <c r="N75" s="150">
        <v>7.5269673207817744E-2</v>
      </c>
    </row>
    <row r="76" spans="1:219" ht="15.75" customHeight="1">
      <c r="A76" s="48">
        <v>39965</v>
      </c>
      <c r="B76" s="48" t="s">
        <v>41</v>
      </c>
      <c r="C76" s="151"/>
      <c r="D76" s="150"/>
      <c r="E76" s="150"/>
      <c r="F76" s="150"/>
      <c r="G76" s="150"/>
      <c r="H76" s="527">
        <v>0.08</v>
      </c>
      <c r="I76" s="216">
        <v>8.5000000000000006E-2</v>
      </c>
      <c r="J76" s="73">
        <v>18.399999999999999</v>
      </c>
      <c r="K76" s="73">
        <v>18.850000000000001</v>
      </c>
      <c r="L76" s="73">
        <v>34.774035537286359</v>
      </c>
      <c r="M76" s="54">
        <v>1.5066261938254222E-2</v>
      </c>
      <c r="N76" s="150">
        <v>6.4810500155327855E-2</v>
      </c>
    </row>
    <row r="77" spans="1:219" ht="15.75" customHeight="1">
      <c r="A77" s="48">
        <v>40057</v>
      </c>
      <c r="B77" s="48" t="s">
        <v>42</v>
      </c>
      <c r="C77" s="151"/>
      <c r="D77" s="150"/>
      <c r="E77" s="150"/>
      <c r="F77" s="150"/>
      <c r="G77" s="150"/>
      <c r="H77" s="527">
        <v>0.08</v>
      </c>
      <c r="I77" s="216">
        <v>0.08</v>
      </c>
      <c r="J77" s="73">
        <v>20.303899999999999</v>
      </c>
      <c r="K77" s="73">
        <v>18.399999999999999</v>
      </c>
      <c r="L77" s="73">
        <v>35.63257541762416</v>
      </c>
      <c r="M77" s="54">
        <v>2.4689106888880819E-2</v>
      </c>
      <c r="N77" s="154">
        <v>6.8893369346064492E-2</v>
      </c>
    </row>
    <row r="78" spans="1:219" s="134" customFormat="1" ht="15.75" customHeight="1">
      <c r="A78" s="56">
        <v>40148</v>
      </c>
      <c r="B78" s="56" t="s">
        <v>43</v>
      </c>
      <c r="C78" s="153"/>
      <c r="D78" s="152"/>
      <c r="E78" s="152"/>
      <c r="F78" s="152"/>
      <c r="G78" s="152"/>
      <c r="H78" s="528">
        <v>6.25E-2</v>
      </c>
      <c r="I78" s="214">
        <v>7.1249999999999994E-2</v>
      </c>
      <c r="J78" s="146">
        <v>19.95</v>
      </c>
      <c r="K78" s="146">
        <v>19.125</v>
      </c>
      <c r="L78" s="146">
        <v>35.81645766673639</v>
      </c>
      <c r="M78" s="60">
        <v>5.1605096448144039E-3</v>
      </c>
      <c r="N78" s="145">
        <v>5.9019835764370532E-2</v>
      </c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</row>
    <row r="79" spans="1:219" ht="15.75" customHeight="1">
      <c r="A79" s="48">
        <v>40238</v>
      </c>
      <c r="B79" s="48" t="s">
        <v>44</v>
      </c>
      <c r="C79" s="151"/>
      <c r="D79" s="150"/>
      <c r="E79" s="150"/>
      <c r="F79" s="150"/>
      <c r="G79" s="150"/>
      <c r="H79" s="527">
        <v>6.25E-2</v>
      </c>
      <c r="I79" s="216">
        <v>6.25E-2</v>
      </c>
      <c r="J79" s="73">
        <v>19.5</v>
      </c>
      <c r="K79" s="73">
        <v>19.710999999999999</v>
      </c>
      <c r="L79" s="73">
        <v>36.697824309032953</v>
      </c>
      <c r="M79" s="54">
        <v>2.4607867436178932E-2</v>
      </c>
      <c r="N79" s="150">
        <v>7.1222329162656361E-2</v>
      </c>
    </row>
    <row r="80" spans="1:219" ht="15.75" customHeight="1">
      <c r="A80" s="48">
        <v>40330</v>
      </c>
      <c r="B80" s="48" t="s">
        <v>45</v>
      </c>
      <c r="C80" s="151"/>
      <c r="D80" s="150"/>
      <c r="E80" s="150"/>
      <c r="F80" s="150"/>
      <c r="G80" s="150"/>
      <c r="H80" s="527">
        <v>6.25E-2</v>
      </c>
      <c r="I80" s="216">
        <v>6.25E-2</v>
      </c>
      <c r="J80" s="73">
        <v>21.63</v>
      </c>
      <c r="K80" s="73">
        <v>19.75</v>
      </c>
      <c r="L80" s="73">
        <v>36.924823775178403</v>
      </c>
      <c r="M80" s="54">
        <v>6.1856382611100713E-3</v>
      </c>
      <c r="N80" s="150">
        <v>6.1850406622661502E-2</v>
      </c>
    </row>
    <row r="81" spans="1:219" ht="15.75" customHeight="1">
      <c r="A81" s="48">
        <v>40422</v>
      </c>
      <c r="B81" s="48" t="s">
        <v>46</v>
      </c>
      <c r="C81" s="151"/>
      <c r="D81" s="150"/>
      <c r="E81" s="150"/>
      <c r="F81" s="150"/>
      <c r="G81" s="150"/>
      <c r="H81" s="527">
        <v>6.25E-2</v>
      </c>
      <c r="I81" s="216">
        <v>6.25E-2</v>
      </c>
      <c r="J81" s="73">
        <v>21</v>
      </c>
      <c r="K81" s="73">
        <v>21.35</v>
      </c>
      <c r="L81" s="73">
        <v>37.884815930888472</v>
      </c>
      <c r="M81" s="54">
        <v>2.5998557543702949E-2</v>
      </c>
      <c r="N81" s="154">
        <v>6.3207345718556684E-2</v>
      </c>
    </row>
    <row r="82" spans="1:219" s="134" customFormat="1" ht="15.75" customHeight="1">
      <c r="A82" s="56">
        <v>40513</v>
      </c>
      <c r="B82" s="56" t="s">
        <v>47</v>
      </c>
      <c r="C82" s="153"/>
      <c r="D82" s="152"/>
      <c r="E82" s="152"/>
      <c r="F82" s="152"/>
      <c r="G82" s="152"/>
      <c r="H82" s="528">
        <v>6.25E-2</v>
      </c>
      <c r="I82" s="214">
        <v>6.25E-2</v>
      </c>
      <c r="J82" s="146">
        <v>19.18</v>
      </c>
      <c r="K82" s="146">
        <v>19.75</v>
      </c>
      <c r="L82" s="146">
        <v>38.299502106472609</v>
      </c>
      <c r="M82" s="60">
        <v>1.0945973086965211E-2</v>
      </c>
      <c r="N82" s="145">
        <v>6.9326912863364454E-2</v>
      </c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</row>
    <row r="83" spans="1:219" ht="15.75" customHeight="1">
      <c r="A83" s="48">
        <v>40603</v>
      </c>
      <c r="B83" s="48" t="s">
        <v>48</v>
      </c>
      <c r="C83" s="151"/>
      <c r="D83" s="150"/>
      <c r="E83" s="150"/>
      <c r="F83" s="150"/>
      <c r="G83" s="150"/>
      <c r="H83" s="527">
        <v>7.4999999999999997E-2</v>
      </c>
      <c r="I83" s="216">
        <v>6.8750000000000006E-2</v>
      </c>
      <c r="J83" s="148">
        <v>18.945</v>
      </c>
      <c r="K83" s="148">
        <v>19.02</v>
      </c>
      <c r="L83" s="73">
        <v>39.697433933358859</v>
      </c>
      <c r="M83" s="54">
        <v>3.6499999999999977E-2</v>
      </c>
      <c r="N83" s="150">
        <v>8.1738077959776279E-2</v>
      </c>
    </row>
    <row r="84" spans="1:219" ht="15.75" customHeight="1">
      <c r="A84" s="48">
        <v>40695</v>
      </c>
      <c r="B84" s="48" t="s">
        <v>49</v>
      </c>
      <c r="C84" s="151"/>
      <c r="D84" s="150"/>
      <c r="E84" s="150"/>
      <c r="F84" s="150"/>
      <c r="G84" s="150"/>
      <c r="H84" s="527">
        <v>0.08</v>
      </c>
      <c r="I84" s="216">
        <v>7.7499999999999999E-2</v>
      </c>
      <c r="J84" s="148">
        <v>20.555</v>
      </c>
      <c r="K84" s="148">
        <v>18.945</v>
      </c>
      <c r="L84" s="73">
        <v>40.103408655687467</v>
      </c>
      <c r="M84" s="54">
        <v>1.0226724553786815E-2</v>
      </c>
      <c r="N84" s="150">
        <v>8.608260122952216E-2</v>
      </c>
    </row>
    <row r="85" spans="1:219" ht="15.75" customHeight="1">
      <c r="A85" s="48">
        <v>40787</v>
      </c>
      <c r="B85" s="48" t="s">
        <v>50</v>
      </c>
      <c r="C85" s="151"/>
      <c r="D85" s="150"/>
      <c r="E85" s="150"/>
      <c r="F85" s="150"/>
      <c r="G85" s="150"/>
      <c r="H85" s="527">
        <v>0.08</v>
      </c>
      <c r="I85" s="216">
        <v>0.08</v>
      </c>
      <c r="J85" s="148">
        <v>22.05</v>
      </c>
      <c r="K85" s="148">
        <v>21.3</v>
      </c>
      <c r="L85" s="73">
        <v>40.838759096131746</v>
      </c>
      <c r="M85" s="54">
        <v>1.833635755897256E-2</v>
      </c>
      <c r="N85" s="154">
        <v>7.7971691102631135E-2</v>
      </c>
    </row>
    <row r="86" spans="1:219" s="134" customFormat="1" ht="15.75" customHeight="1">
      <c r="A86" s="56">
        <v>40878</v>
      </c>
      <c r="B86" s="56" t="s">
        <v>51</v>
      </c>
      <c r="C86" s="153"/>
      <c r="D86" s="152"/>
      <c r="E86" s="152"/>
      <c r="F86" s="152"/>
      <c r="G86" s="152"/>
      <c r="H86" s="528">
        <v>8.7499999999999994E-2</v>
      </c>
      <c r="I86" s="214">
        <v>8.3750000000000005E-2</v>
      </c>
      <c r="J86" s="146">
        <v>21.3995</v>
      </c>
      <c r="K86" s="146">
        <v>21.561499999999999</v>
      </c>
      <c r="L86" s="146">
        <v>41.593259287629259</v>
      </c>
      <c r="M86" s="60">
        <v>1.8475100815905643E-2</v>
      </c>
      <c r="N86" s="145">
        <v>8.6000000000000076E-2</v>
      </c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</row>
    <row r="87" spans="1:219" ht="15.75" customHeight="1">
      <c r="A87" s="48">
        <v>40969</v>
      </c>
      <c r="B87" s="48" t="s">
        <v>52</v>
      </c>
      <c r="C87" s="151"/>
      <c r="D87" s="150"/>
      <c r="E87" s="150"/>
      <c r="F87" s="150"/>
      <c r="G87" s="150"/>
      <c r="H87" s="527">
        <v>8.7499999999999994E-2</v>
      </c>
      <c r="I87" s="216">
        <v>8.7499999999999994E-2</v>
      </c>
      <c r="J87" s="148">
        <v>22.634</v>
      </c>
      <c r="K87" s="148">
        <v>22.15</v>
      </c>
      <c r="L87" s="73">
        <v>42.665645346610496</v>
      </c>
      <c r="M87" s="54">
        <v>2.5782688766114337E-2</v>
      </c>
      <c r="N87" s="150">
        <v>7.4770863482875427E-2</v>
      </c>
    </row>
    <row r="88" spans="1:219" ht="15.75" customHeight="1">
      <c r="A88" s="48">
        <v>41061</v>
      </c>
      <c r="B88" s="48" t="s">
        <v>53</v>
      </c>
      <c r="C88" s="151"/>
      <c r="D88" s="150"/>
      <c r="E88" s="150"/>
      <c r="F88" s="150"/>
      <c r="G88" s="150"/>
      <c r="H88" s="527">
        <v>8.7499999999999994E-2</v>
      </c>
      <c r="I88" s="216">
        <v>8.7499999999999994E-2</v>
      </c>
      <c r="J88" s="148">
        <v>22.88</v>
      </c>
      <c r="K88" s="148">
        <v>23.027000000000001</v>
      </c>
      <c r="L88" s="73">
        <v>43.312906932209891</v>
      </c>
      <c r="M88" s="54">
        <v>1.5170556552962511E-2</v>
      </c>
      <c r="N88" s="150">
        <v>8.0030560595932165E-2</v>
      </c>
    </row>
    <row r="89" spans="1:219" ht="15.75" customHeight="1">
      <c r="A89" s="48">
        <v>41153</v>
      </c>
      <c r="B89" s="48" t="s">
        <v>54</v>
      </c>
      <c r="C89" s="151"/>
      <c r="D89" s="150"/>
      <c r="E89" s="150"/>
      <c r="F89" s="150"/>
      <c r="G89" s="150"/>
      <c r="H89" s="527">
        <v>0.09</v>
      </c>
      <c r="I89" s="216">
        <v>8.8749999999999996E-2</v>
      </c>
      <c r="J89" s="148">
        <v>24.68</v>
      </c>
      <c r="K89" s="148">
        <v>23.300999999999998</v>
      </c>
      <c r="L89" s="73">
        <v>44.366143240137895</v>
      </c>
      <c r="M89" s="54">
        <v>2.4316915730834054E-2</v>
      </c>
      <c r="N89" s="154">
        <v>8.6373440870299634E-2</v>
      </c>
    </row>
    <row r="90" spans="1:219" s="134" customFormat="1" ht="15.75" customHeight="1">
      <c r="A90" s="56">
        <v>41244</v>
      </c>
      <c r="B90" s="56" t="s">
        <v>55</v>
      </c>
      <c r="C90" s="153"/>
      <c r="D90" s="152"/>
      <c r="E90" s="152"/>
      <c r="F90" s="152"/>
      <c r="G90" s="152"/>
      <c r="H90" s="528">
        <v>9.2499999999999999E-2</v>
      </c>
      <c r="I90" s="214">
        <v>9.1249999999999998E-2</v>
      </c>
      <c r="J90" s="146">
        <v>24.332999999999998</v>
      </c>
      <c r="K90" s="146">
        <v>24.161999999999999</v>
      </c>
      <c r="L90" s="146">
        <v>44.703178858674853</v>
      </c>
      <c r="M90" s="60">
        <v>7.5966850828728116E-3</v>
      </c>
      <c r="N90" s="145">
        <v>7.4769797421731621E-2</v>
      </c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</row>
    <row r="91" spans="1:219" ht="15.75" customHeight="1">
      <c r="A91" s="48">
        <v>41334</v>
      </c>
      <c r="B91" s="48" t="s">
        <v>56</v>
      </c>
      <c r="C91" s="151"/>
      <c r="D91" s="150"/>
      <c r="E91" s="150"/>
      <c r="F91" s="150"/>
      <c r="G91" s="150"/>
      <c r="H91" s="527">
        <v>9.2499999999999999E-2</v>
      </c>
      <c r="I91" s="216">
        <v>9.2499999999999999E-2</v>
      </c>
      <c r="J91" s="148">
        <v>25.734999999999999</v>
      </c>
      <c r="K91" s="148">
        <v>24.449000000000002</v>
      </c>
      <c r="L91" s="73">
        <v>46.307927996936051</v>
      </c>
      <c r="M91" s="54">
        <v>3.5897875257025147E-2</v>
      </c>
      <c r="N91" s="150">
        <v>8.5368043087971524E-2</v>
      </c>
    </row>
    <row r="92" spans="1:219" ht="15.75" customHeight="1">
      <c r="A92" s="48">
        <v>41426</v>
      </c>
      <c r="B92" s="48" t="s">
        <v>57</v>
      </c>
      <c r="C92" s="151"/>
      <c r="D92" s="150"/>
      <c r="E92" s="150"/>
      <c r="F92" s="150"/>
      <c r="G92" s="150"/>
      <c r="H92" s="527">
        <v>9.2499999999999999E-2</v>
      </c>
      <c r="I92" s="216">
        <v>9.2499999999999999E-2</v>
      </c>
      <c r="J92" s="148">
        <v>27.0505</v>
      </c>
      <c r="K92" s="148">
        <v>26.358000000000001</v>
      </c>
      <c r="L92" s="73">
        <v>46.867100727690548</v>
      </c>
      <c r="M92" s="54">
        <v>1.2075097179720329E-2</v>
      </c>
      <c r="N92" s="154">
        <v>8.2058537448050251E-2</v>
      </c>
    </row>
    <row r="93" spans="1:219" ht="15.75" customHeight="1">
      <c r="A93" s="48">
        <v>41518</v>
      </c>
      <c r="B93" s="48" t="s">
        <v>58</v>
      </c>
      <c r="C93" s="151"/>
      <c r="D93" s="150"/>
      <c r="E93" s="150"/>
      <c r="F93" s="150"/>
      <c r="G93" s="150"/>
      <c r="H93" s="527">
        <v>0.14000000000000001</v>
      </c>
      <c r="I93" s="216">
        <v>0.11990000000000001</v>
      </c>
      <c r="J93" s="148">
        <v>29.097000000000001</v>
      </c>
      <c r="K93" s="148">
        <v>28.478000000000002</v>
      </c>
      <c r="L93" s="73">
        <v>48.368441210264272</v>
      </c>
      <c r="M93" s="54">
        <v>3.2033995260276171E-2</v>
      </c>
      <c r="N93" s="154">
        <v>9.0210635359115665E-2</v>
      </c>
    </row>
    <row r="94" spans="1:219" s="134" customFormat="1" ht="15.75" customHeight="1">
      <c r="A94" s="56">
        <v>41609</v>
      </c>
      <c r="B94" s="56" t="s">
        <v>59</v>
      </c>
      <c r="C94" s="153"/>
      <c r="D94" s="152"/>
      <c r="E94" s="152"/>
      <c r="F94" s="152"/>
      <c r="G94" s="152"/>
      <c r="H94" s="528">
        <v>0.14990000000000001</v>
      </c>
      <c r="I94" s="214">
        <v>0.14935000000000001</v>
      </c>
      <c r="J94" s="146">
        <v>29.873000000000001</v>
      </c>
      <c r="K94" s="146">
        <v>29.364999999999998</v>
      </c>
      <c r="L94" s="146">
        <v>48.513979318268866</v>
      </c>
      <c r="M94" s="60">
        <v>3.0089476601471432E-3</v>
      </c>
      <c r="N94" s="145">
        <v>8.5246744345441883E-2</v>
      </c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</row>
    <row r="95" spans="1:219" ht="15.75" customHeight="1">
      <c r="A95" s="48">
        <v>41699</v>
      </c>
      <c r="B95" s="48" t="s">
        <v>60</v>
      </c>
      <c r="C95" s="151"/>
      <c r="D95" s="150"/>
      <c r="E95" s="150"/>
      <c r="F95" s="150"/>
      <c r="G95" s="150"/>
      <c r="H95" s="527">
        <v>0.157</v>
      </c>
      <c r="I95" s="529">
        <v>0.1545</v>
      </c>
      <c r="J95" s="148">
        <v>31.76</v>
      </c>
      <c r="K95" s="148">
        <v>31.007999999999999</v>
      </c>
      <c r="L95" s="73">
        <v>50.815779394867867</v>
      </c>
      <c r="M95" s="54">
        <v>4.7446119838951528E-2</v>
      </c>
      <c r="N95" s="150">
        <v>9.7345132743362539E-2</v>
      </c>
    </row>
    <row r="96" spans="1:219" ht="15.75" customHeight="1">
      <c r="A96" s="48">
        <v>41791</v>
      </c>
      <c r="B96" s="48" t="s">
        <v>61</v>
      </c>
      <c r="C96" s="151"/>
      <c r="D96" s="150"/>
      <c r="E96" s="150"/>
      <c r="F96" s="150"/>
      <c r="G96" s="150"/>
      <c r="H96" s="527">
        <v>0.125</v>
      </c>
      <c r="I96" s="529">
        <v>0.14249999999999999</v>
      </c>
      <c r="J96" s="148">
        <v>30.5</v>
      </c>
      <c r="K96" s="148">
        <v>31.518000000000001</v>
      </c>
      <c r="L96" s="73">
        <v>51.122175411719638</v>
      </c>
      <c r="M96" s="54">
        <v>6.0295447693696769E-3</v>
      </c>
      <c r="N96" s="150">
        <v>9.079022636267009E-2</v>
      </c>
    </row>
    <row r="97" spans="1:219" ht="15.75" customHeight="1">
      <c r="A97" s="48">
        <v>41883</v>
      </c>
      <c r="B97" s="48" t="s">
        <v>62</v>
      </c>
      <c r="C97" s="151"/>
      <c r="D97" s="150"/>
      <c r="E97" s="150"/>
      <c r="F97" s="150"/>
      <c r="G97" s="150"/>
      <c r="H97" s="527">
        <v>0.129</v>
      </c>
      <c r="I97" s="216">
        <v>0.10935</v>
      </c>
      <c r="J97" s="148">
        <v>28.364999999999998</v>
      </c>
      <c r="K97" s="148">
        <v>29.751999999999999</v>
      </c>
      <c r="L97" s="73">
        <v>52.412868632707763</v>
      </c>
      <c r="M97" s="54">
        <v>2.5247228049145809E-2</v>
      </c>
      <c r="N97" s="154">
        <v>8.361707181882938E-2</v>
      </c>
    </row>
    <row r="98" spans="1:219" s="134" customFormat="1" ht="15.75" customHeight="1">
      <c r="A98" s="56">
        <v>41974</v>
      </c>
      <c r="B98" s="56" t="s">
        <v>63</v>
      </c>
      <c r="C98" s="153"/>
      <c r="D98" s="152"/>
      <c r="E98" s="152"/>
      <c r="F98" s="152"/>
      <c r="G98" s="152"/>
      <c r="H98" s="528">
        <v>0.13970000000000002</v>
      </c>
      <c r="I98" s="214">
        <v>0.13730000000000001</v>
      </c>
      <c r="J98" s="146">
        <v>29.260999999999999</v>
      </c>
      <c r="K98" s="146">
        <v>28.245000000000001</v>
      </c>
      <c r="L98" s="146">
        <v>52.520107238605881</v>
      </c>
      <c r="M98" s="60">
        <v>2.046035805626456E-3</v>
      </c>
      <c r="N98" s="145">
        <v>8.257677429541288E-2</v>
      </c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</row>
    <row r="99" spans="1:219" ht="15.75" customHeight="1">
      <c r="A99" s="48">
        <v>42064</v>
      </c>
      <c r="B99" s="48" t="s">
        <v>64</v>
      </c>
      <c r="C99" s="151"/>
      <c r="D99" s="150"/>
      <c r="E99" s="150"/>
      <c r="F99" s="150"/>
      <c r="G99" s="150"/>
      <c r="H99" s="527">
        <v>0.1396</v>
      </c>
      <c r="I99" s="529">
        <v>0.14105000000000001</v>
      </c>
      <c r="J99" s="148">
        <v>28.52</v>
      </c>
      <c r="K99" s="148">
        <v>28.164999999999999</v>
      </c>
      <c r="L99" s="73">
        <v>54.653389505936403</v>
      </c>
      <c r="M99" s="54">
        <v>4.0618391307518431E-2</v>
      </c>
      <c r="N99" s="150">
        <v>7.5520048236357828E-2</v>
      </c>
    </row>
    <row r="100" spans="1:219" ht="15.75" customHeight="1">
      <c r="A100" s="48">
        <v>42156</v>
      </c>
      <c r="B100" s="48" t="s">
        <v>65</v>
      </c>
      <c r="C100" s="151"/>
      <c r="D100" s="150"/>
      <c r="E100" s="150"/>
      <c r="F100" s="150"/>
      <c r="G100" s="150"/>
      <c r="H100" s="527">
        <v>0.12189999999999999</v>
      </c>
      <c r="I100" s="529">
        <v>0.12614999999999998</v>
      </c>
      <c r="J100" s="148">
        <v>28.524999999999999</v>
      </c>
      <c r="K100" s="148">
        <v>28.125</v>
      </c>
      <c r="L100" s="73">
        <v>55.480658751436223</v>
      </c>
      <c r="M100" s="54">
        <v>1.5136650315347167E-2</v>
      </c>
      <c r="N100" s="150">
        <v>8.5256218160024044E-2</v>
      </c>
    </row>
    <row r="101" spans="1:219" ht="15.75" customHeight="1">
      <c r="A101" s="48">
        <v>42248</v>
      </c>
      <c r="B101" s="48" t="s">
        <v>66</v>
      </c>
      <c r="C101" s="151"/>
      <c r="D101" s="150"/>
      <c r="E101" s="150"/>
      <c r="F101" s="150"/>
      <c r="G101" s="150"/>
      <c r="H101" s="527">
        <v>0.13500000000000001</v>
      </c>
      <c r="I101" s="216">
        <v>0.1293</v>
      </c>
      <c r="J101" s="148">
        <v>28.99</v>
      </c>
      <c r="K101" s="148">
        <v>28.24</v>
      </c>
      <c r="L101" s="73">
        <v>57.204136346227486</v>
      </c>
      <c r="M101" s="54">
        <v>3.1064476045837175E-2</v>
      </c>
      <c r="N101" s="154">
        <v>9.1413956887102632E-2</v>
      </c>
    </row>
    <row r="102" spans="1:219" s="134" customFormat="1" ht="15.75" customHeight="1">
      <c r="A102" s="56">
        <v>42339</v>
      </c>
      <c r="B102" s="56" t="s">
        <v>67</v>
      </c>
      <c r="C102" s="153"/>
      <c r="D102" s="152"/>
      <c r="E102" s="152"/>
      <c r="F102" s="152"/>
      <c r="G102" s="152"/>
      <c r="H102" s="528">
        <v>0.12269999999999999</v>
      </c>
      <c r="I102" s="214">
        <v>0.1226</v>
      </c>
      <c r="J102" s="146">
        <v>28.7</v>
      </c>
      <c r="K102" s="146">
        <v>29.15</v>
      </c>
      <c r="L102" s="146">
        <v>57.476062811183439</v>
      </c>
      <c r="M102" s="60">
        <v>4.7536154258167596E-3</v>
      </c>
      <c r="N102" s="145">
        <v>9.4363013199154189E-2</v>
      </c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</row>
    <row r="103" spans="1:219" ht="15.75" customHeight="1">
      <c r="A103" s="48">
        <v>42430</v>
      </c>
      <c r="B103" s="48" t="s">
        <v>68</v>
      </c>
      <c r="C103" s="151">
        <v>96.661033226719411</v>
      </c>
      <c r="D103" s="150"/>
      <c r="E103" s="150"/>
      <c r="F103" s="150"/>
      <c r="G103" s="150"/>
      <c r="H103" s="530">
        <v>0.153</v>
      </c>
      <c r="I103" s="529">
        <v>0.1426</v>
      </c>
      <c r="J103" s="148">
        <v>28.335000000000001</v>
      </c>
      <c r="K103" s="148">
        <v>28.37</v>
      </c>
      <c r="L103" s="73">
        <v>60.444274224435063</v>
      </c>
      <c r="M103" s="54">
        <v>5.1642566802158951E-2</v>
      </c>
      <c r="N103" s="54">
        <v>0.10595655220742817</v>
      </c>
    </row>
    <row r="104" spans="1:219" ht="15.75" customHeight="1">
      <c r="A104" s="48">
        <v>42522</v>
      </c>
      <c r="B104" s="48" t="s">
        <v>69</v>
      </c>
      <c r="C104" s="151">
        <v>101.00650009519379</v>
      </c>
      <c r="D104" s="150"/>
      <c r="E104" s="150"/>
      <c r="F104" s="150"/>
      <c r="G104" s="150"/>
      <c r="H104" s="527">
        <v>0.11460000000000001</v>
      </c>
      <c r="I104" s="529">
        <v>0.12520000000000001</v>
      </c>
      <c r="J104" s="148">
        <v>31.484999999999999</v>
      </c>
      <c r="K104" s="148">
        <v>28.6</v>
      </c>
      <c r="L104" s="73">
        <v>61.551129835312132</v>
      </c>
      <c r="M104" s="54">
        <v>1.8312001013813362E-2</v>
      </c>
      <c r="N104" s="150">
        <v>0.10941598785033824</v>
      </c>
    </row>
    <row r="105" spans="1:219" ht="15.75" customHeight="1">
      <c r="A105" s="48">
        <v>42614</v>
      </c>
      <c r="B105" s="48" t="s">
        <v>70</v>
      </c>
      <c r="C105" s="151">
        <v>96.987768139498257</v>
      </c>
      <c r="D105" s="150"/>
      <c r="E105" s="150"/>
      <c r="F105" s="150"/>
      <c r="G105" s="150"/>
      <c r="H105" s="527">
        <v>0.1195</v>
      </c>
      <c r="I105" s="216">
        <v>0.11244999999999999</v>
      </c>
      <c r="J105" s="148">
        <v>33.35</v>
      </c>
      <c r="K105" s="148">
        <v>30.555</v>
      </c>
      <c r="L105" s="73">
        <v>62.29797012638835</v>
      </c>
      <c r="M105" s="54">
        <v>1.213365689751722E-2</v>
      </c>
      <c r="N105" s="154">
        <v>8.9046598821639122E-2</v>
      </c>
    </row>
    <row r="106" spans="1:219" s="134" customFormat="1" ht="15.75" customHeight="1">
      <c r="A106" s="56">
        <v>42705</v>
      </c>
      <c r="B106" s="56" t="s">
        <v>71</v>
      </c>
      <c r="C106" s="153">
        <v>105.34469853858855</v>
      </c>
      <c r="D106" s="152"/>
      <c r="E106" s="152"/>
      <c r="F106" s="152"/>
      <c r="G106" s="152">
        <v>1.0862194463625574E-2</v>
      </c>
      <c r="H106" s="528">
        <v>0.1</v>
      </c>
      <c r="I106" s="214">
        <v>0.10745</v>
      </c>
      <c r="J106" s="146">
        <v>32.4</v>
      </c>
      <c r="K106" s="146">
        <v>32.799999999999997</v>
      </c>
      <c r="L106" s="146">
        <v>62.133282267330529</v>
      </c>
      <c r="M106" s="60">
        <v>-2.6435509652033007E-3</v>
      </c>
      <c r="N106" s="145">
        <v>8.1028853201839501E-2</v>
      </c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</row>
    <row r="107" spans="1:219" ht="15.75" customHeight="1">
      <c r="A107" s="48">
        <v>42795</v>
      </c>
      <c r="B107" s="48" t="s">
        <v>72</v>
      </c>
      <c r="C107" s="151">
        <v>100.8851379697106</v>
      </c>
      <c r="D107" s="150">
        <v>4.3700181986297437E-2</v>
      </c>
      <c r="E107" s="150"/>
      <c r="F107" s="150">
        <v>4.3700181986297437E-2</v>
      </c>
      <c r="G107" s="150">
        <v>1.8741521189147958E-2</v>
      </c>
      <c r="H107" s="530">
        <v>0.11630000000000001</v>
      </c>
      <c r="I107" s="529">
        <v>0.11815000000000002</v>
      </c>
      <c r="J107" s="148">
        <v>33.47</v>
      </c>
      <c r="K107" s="148">
        <v>32.484999999999999</v>
      </c>
      <c r="L107" s="73">
        <v>64.500191497510542</v>
      </c>
      <c r="M107" s="54">
        <v>3.8094063983233672E-2</v>
      </c>
      <c r="N107" s="54">
        <v>6.7101761500444113E-2</v>
      </c>
    </row>
    <row r="108" spans="1:219" ht="15.75" customHeight="1">
      <c r="A108" s="48">
        <v>42887</v>
      </c>
      <c r="B108" s="48" t="s">
        <v>73</v>
      </c>
      <c r="C108" s="151">
        <v>101.99475058513335</v>
      </c>
      <c r="D108" s="150">
        <v>2.6369303776569764E-2</v>
      </c>
      <c r="E108" s="150"/>
      <c r="F108" s="150">
        <v>9.7840286418020561E-3</v>
      </c>
      <c r="G108" s="150">
        <v>-1.5438212001802731E-2</v>
      </c>
      <c r="H108" s="527">
        <v>8.0500000000000002E-2</v>
      </c>
      <c r="I108" s="529">
        <v>9.5250000000000001E-2</v>
      </c>
      <c r="J108" s="148">
        <v>35.18</v>
      </c>
      <c r="K108" s="148">
        <v>35.075000000000003</v>
      </c>
      <c r="L108" s="73">
        <v>64.821907315204911</v>
      </c>
      <c r="M108" s="54">
        <v>4.9878273261683148E-3</v>
      </c>
      <c r="N108" s="54">
        <v>5.3139194822973357E-2</v>
      </c>
    </row>
    <row r="109" spans="1:219" ht="15.75" customHeight="1">
      <c r="A109" s="48">
        <v>42979</v>
      </c>
      <c r="B109" s="48" t="s">
        <v>74</v>
      </c>
      <c r="C109" s="151">
        <v>98.318399815732036</v>
      </c>
      <c r="D109" s="150">
        <v>2.2205563167243536E-2</v>
      </c>
      <c r="E109" s="150"/>
      <c r="F109" s="150">
        <v>1.3719582394348118E-2</v>
      </c>
      <c r="G109" s="150">
        <v>6.5391442723172766E-4</v>
      </c>
      <c r="H109" s="527">
        <v>8.0500000000000002E-2</v>
      </c>
      <c r="I109" s="529">
        <v>8.1000000000000016E-2</v>
      </c>
      <c r="J109" s="148">
        <v>36.96</v>
      </c>
      <c r="K109" s="148">
        <v>34.369999999999997</v>
      </c>
      <c r="L109" s="73">
        <v>65.882803523554202</v>
      </c>
      <c r="M109" s="54">
        <v>1.6366322008862566E-2</v>
      </c>
      <c r="N109" s="54">
        <v>5.7543341940243797E-2</v>
      </c>
    </row>
    <row r="110" spans="1:219" s="134" customFormat="1" ht="15.75" customHeight="1">
      <c r="A110" s="56">
        <v>43070</v>
      </c>
      <c r="B110" s="56" t="s">
        <v>75</v>
      </c>
      <c r="C110" s="153">
        <v>105.763217585425</v>
      </c>
      <c r="D110" s="152">
        <v>1.7403764890002504E-2</v>
      </c>
      <c r="E110" s="152">
        <v>1.7403764890002504E-2</v>
      </c>
      <c r="F110" s="152">
        <v>3.9728534291940676E-3</v>
      </c>
      <c r="G110" s="152">
        <v>4.3195621083258473E-4</v>
      </c>
      <c r="H110" s="528">
        <v>8.5600000000000009E-2</v>
      </c>
      <c r="I110" s="214">
        <v>8.1550000000000011E-2</v>
      </c>
      <c r="J110" s="146">
        <v>37.35</v>
      </c>
      <c r="K110" s="146">
        <v>37.445</v>
      </c>
      <c r="L110" s="146">
        <v>66.204519341248584</v>
      </c>
      <c r="M110" s="60">
        <v>4.8831531217301549E-3</v>
      </c>
      <c r="N110" s="145">
        <v>6.5524255686371546E-2</v>
      </c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</row>
    <row r="111" spans="1:219" ht="15.75" customHeight="1">
      <c r="A111" s="48">
        <v>43160</v>
      </c>
      <c r="B111" s="48" t="s">
        <v>76</v>
      </c>
      <c r="C111" s="151">
        <v>100.58144453102823</v>
      </c>
      <c r="D111" s="150">
        <v>-3.0102891743435389E-3</v>
      </c>
      <c r="E111" s="150">
        <v>6.0206893794094718E-3</v>
      </c>
      <c r="F111" s="150">
        <v>-3.0102891743435389E-3</v>
      </c>
      <c r="G111" s="150">
        <v>1.4102942769039783E-2</v>
      </c>
      <c r="H111" s="530">
        <v>8.14E-2</v>
      </c>
      <c r="I111" s="529">
        <v>8.4199999999999997E-2</v>
      </c>
      <c r="J111" s="148">
        <v>43.1</v>
      </c>
      <c r="K111" s="148">
        <v>37.6</v>
      </c>
      <c r="L111" s="73">
        <v>68.789735733435492</v>
      </c>
      <c r="M111" s="54">
        <v>3.9048941339812737E-2</v>
      </c>
      <c r="N111" s="54">
        <v>6.6504364348910716E-2</v>
      </c>
    </row>
    <row r="112" spans="1:219" ht="15.75" customHeight="1">
      <c r="A112" s="48">
        <v>43252</v>
      </c>
      <c r="B112" s="48" t="s">
        <v>77</v>
      </c>
      <c r="C112" s="151">
        <v>102.01913488929593</v>
      </c>
      <c r="D112" s="150">
        <v>-1.3767216480123912E-3</v>
      </c>
      <c r="E112" s="150">
        <v>3.6273365546948266E-3</v>
      </c>
      <c r="F112" s="150">
        <v>2.390741094291382E-4</v>
      </c>
      <c r="G112" s="150">
        <v>-1.520127587205633E-2</v>
      </c>
      <c r="H112" s="527">
        <v>7.6999999999999999E-2</v>
      </c>
      <c r="I112" s="529">
        <v>7.825E-2</v>
      </c>
      <c r="J112" s="148">
        <v>42.202500000000001</v>
      </c>
      <c r="K112" s="148">
        <v>42.85</v>
      </c>
      <c r="L112" s="73">
        <v>70.08042895442361</v>
      </c>
      <c r="M112" s="54">
        <v>1.8762875118311761E-2</v>
      </c>
      <c r="N112" s="54">
        <v>8.1122599704579246E-2</v>
      </c>
    </row>
    <row r="113" spans="1:219" ht="15.75" customHeight="1">
      <c r="A113" s="48">
        <v>43344</v>
      </c>
      <c r="B113" s="48" t="s">
        <v>78</v>
      </c>
      <c r="C113" s="151">
        <v>98.35270397595059</v>
      </c>
      <c r="D113" s="150">
        <v>-8.1343415205548109E-4</v>
      </c>
      <c r="E113" s="150">
        <v>4.2680375291759276E-4</v>
      </c>
      <c r="F113" s="150">
        <v>3.4890885411931194E-4</v>
      </c>
      <c r="G113" s="150">
        <v>-9.9744821411273943E-4</v>
      </c>
      <c r="H113" s="527">
        <v>8.5999999999999993E-2</v>
      </c>
      <c r="I113" s="529">
        <v>8.1250000000000003E-2</v>
      </c>
      <c r="J113" s="148">
        <v>42.55</v>
      </c>
      <c r="K113" s="148">
        <v>42.347499999999997</v>
      </c>
      <c r="L113" s="73">
        <v>71.325162772883957</v>
      </c>
      <c r="M113" s="54">
        <v>1.7761503989506933E-2</v>
      </c>
      <c r="N113" s="54">
        <v>8.260667364259966E-2</v>
      </c>
    </row>
    <row r="114" spans="1:219" s="134" customFormat="1" ht="15.75" customHeight="1">
      <c r="A114" s="56">
        <v>43435</v>
      </c>
      <c r="B114" s="56" t="s">
        <v>79</v>
      </c>
      <c r="C114" s="153">
        <v>106.6777485770283</v>
      </c>
      <c r="D114" s="152">
        <v>1.6451826708505646E-3</v>
      </c>
      <c r="E114" s="152">
        <v>1.6451826708505646E-3</v>
      </c>
      <c r="F114" s="152">
        <v>8.6469664263442159E-3</v>
      </c>
      <c r="G114" s="152">
        <v>1.0454062025561095E-2</v>
      </c>
      <c r="H114" s="528">
        <v>8.2500000000000004E-2</v>
      </c>
      <c r="I114" s="214">
        <v>8.2500000000000004E-2</v>
      </c>
      <c r="J114" s="146">
        <v>42.352499999999999</v>
      </c>
      <c r="K114" s="146">
        <v>43.012500000000003</v>
      </c>
      <c r="L114" s="146">
        <v>71.474530831099216</v>
      </c>
      <c r="M114" s="60">
        <v>2.0941846104280959E-3</v>
      </c>
      <c r="N114" s="145">
        <v>7.9601990049751103E-2</v>
      </c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</row>
    <row r="115" spans="1:219" ht="15.75" customHeight="1" thickBot="1">
      <c r="A115" s="48">
        <v>43525</v>
      </c>
      <c r="B115" s="48" t="s">
        <v>80</v>
      </c>
      <c r="C115" s="151">
        <v>100.73683235069824</v>
      </c>
      <c r="D115" s="150">
        <v>1.5448954863843678E-3</v>
      </c>
      <c r="E115" s="150">
        <v>2.7753242183348181E-3</v>
      </c>
      <c r="F115" s="150">
        <v>1.5448954863843678E-3</v>
      </c>
      <c r="G115" s="150">
        <v>9.7177927970859557E-3</v>
      </c>
      <c r="H115" s="531">
        <v>7.7199999999999991E-2</v>
      </c>
      <c r="I115" s="529">
        <v>7.959999999999999E-2</v>
      </c>
      <c r="J115" s="148">
        <v>44.22</v>
      </c>
      <c r="K115" s="148">
        <v>42.2425</v>
      </c>
      <c r="L115" s="73">
        <v>74.144006127920349</v>
      </c>
      <c r="M115" s="54">
        <v>3.7348622870003068E-2</v>
      </c>
      <c r="N115" s="54">
        <v>7.7835309837982036E-2</v>
      </c>
    </row>
    <row r="116" spans="1:219" ht="15.75" customHeight="1">
      <c r="A116" s="48">
        <v>43617</v>
      </c>
      <c r="B116" s="48" t="s">
        <v>81</v>
      </c>
      <c r="C116" s="151">
        <v>104.44576630269987</v>
      </c>
      <c r="D116" s="150">
        <v>1.2744382274036736E-2</v>
      </c>
      <c r="E116" s="150">
        <v>8.6820972555279319E-3</v>
      </c>
      <c r="F116" s="150">
        <v>2.3786041863981255E-2</v>
      </c>
      <c r="G116" s="150">
        <v>4.0903922628037215E-3</v>
      </c>
      <c r="H116" s="527">
        <v>8.1500000000000003E-2</v>
      </c>
      <c r="I116" s="529">
        <v>7.9250000000000001E-2</v>
      </c>
      <c r="J116" s="148">
        <v>43.607500000000002</v>
      </c>
      <c r="K116" s="148">
        <v>43.892499999999998</v>
      </c>
      <c r="L116" s="73">
        <v>75.235541937954807</v>
      </c>
      <c r="M116" s="54">
        <v>1.4721834805516698E-2</v>
      </c>
      <c r="N116" s="54">
        <v>7.3559951907312016E-2</v>
      </c>
    </row>
    <row r="117" spans="1:219" ht="15.75" customHeight="1">
      <c r="A117" s="48">
        <v>43709</v>
      </c>
      <c r="B117" s="48" t="s">
        <v>82</v>
      </c>
      <c r="C117" s="151">
        <v>100.23222587742895</v>
      </c>
      <c r="D117" s="150">
        <v>1.4824696657911751E-2</v>
      </c>
      <c r="E117" s="150">
        <v>1.3218229683770844E-2</v>
      </c>
      <c r="F117" s="150">
        <v>1.9110017574483162E-2</v>
      </c>
      <c r="G117" s="150">
        <v>-8.2385175055177395E-3</v>
      </c>
      <c r="H117" s="527">
        <v>7.2800000000000004E-2</v>
      </c>
      <c r="I117" s="529">
        <v>7.3249999999999996E-2</v>
      </c>
      <c r="J117" s="148">
        <v>42.942500000000003</v>
      </c>
      <c r="K117" s="148">
        <v>43.702500000000001</v>
      </c>
      <c r="L117" s="73">
        <v>76.874760628111829</v>
      </c>
      <c r="M117" s="54">
        <v>2.1787823253919703E-2</v>
      </c>
      <c r="N117" s="54">
        <v>7.7807012833592815E-2</v>
      </c>
    </row>
    <row r="118" spans="1:219" s="134" customFormat="1" ht="15.75" customHeight="1">
      <c r="A118" s="56">
        <v>43800</v>
      </c>
      <c r="B118" s="56" t="s">
        <v>83</v>
      </c>
      <c r="C118" s="153">
        <v>106.00132874898679</v>
      </c>
      <c r="D118" s="152">
        <v>9.2856554325302376E-3</v>
      </c>
      <c r="E118" s="152">
        <v>9.2856554325302376E-3</v>
      </c>
      <c r="F118" s="152">
        <v>-6.3407771261040358E-3</v>
      </c>
      <c r="G118" s="152">
        <v>-1.0879995679930143E-2</v>
      </c>
      <c r="H118" s="528">
        <v>8.5699999999999998E-2</v>
      </c>
      <c r="I118" s="214">
        <v>7.9350000000000004E-2</v>
      </c>
      <c r="J118" s="146">
        <v>44.6875</v>
      </c>
      <c r="K118" s="146">
        <v>44.192500000000003</v>
      </c>
      <c r="L118" s="146">
        <v>77.755649176560695</v>
      </c>
      <c r="M118" s="60">
        <v>1.1458748505380534E-2</v>
      </c>
      <c r="N118" s="145">
        <v>8.7879112635301349E-2</v>
      </c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</row>
    <row r="119" spans="1:219" ht="15.75" customHeight="1" thickBot="1">
      <c r="A119" s="48">
        <v>43891</v>
      </c>
      <c r="B119" s="48" t="s">
        <v>84</v>
      </c>
      <c r="C119" s="151">
        <v>98.030434151402019</v>
      </c>
      <c r="D119" s="150">
        <v>-2.6866024433588986E-2</v>
      </c>
      <c r="E119" s="150">
        <v>2.264261983057958E-3</v>
      </c>
      <c r="F119" s="150">
        <v>-2.6866024433588986E-2</v>
      </c>
      <c r="G119" s="150">
        <v>-9.1476608040277352E-3</v>
      </c>
      <c r="H119" s="531">
        <v>9.7500000000000003E-2</v>
      </c>
      <c r="I119" s="529">
        <v>9.0949999999999989E-2</v>
      </c>
      <c r="J119" s="148">
        <v>41.137500000000003</v>
      </c>
      <c r="K119" s="148">
        <v>44.125</v>
      </c>
      <c r="L119" s="73">
        <v>80.93450785139791</v>
      </c>
      <c r="M119" s="54">
        <v>4.0882671657964664E-2</v>
      </c>
      <c r="N119" s="54">
        <v>9.1585309158530359E-2</v>
      </c>
    </row>
    <row r="120" spans="1:219" ht="15.75" customHeight="1" thickBot="1">
      <c r="A120" s="48">
        <v>43983</v>
      </c>
      <c r="B120" s="48" t="s">
        <v>85</v>
      </c>
      <c r="C120" s="151">
        <v>89.307941807874698</v>
      </c>
      <c r="D120" s="150">
        <v>-8.6967524591422429E-2</v>
      </c>
      <c r="E120" s="150">
        <v>-4.0567018947216371E-2</v>
      </c>
      <c r="F120" s="150">
        <v>-0.14493478319603137</v>
      </c>
      <c r="G120" s="150">
        <v>-0.12399333704299864</v>
      </c>
      <c r="H120" s="531">
        <v>8.5000000000000006E-2</v>
      </c>
      <c r="I120" s="529">
        <v>8.8099999999999984E-2</v>
      </c>
      <c r="J120" s="148">
        <v>39.772500000000001</v>
      </c>
      <c r="K120" s="148">
        <v>40.807499999999997</v>
      </c>
      <c r="L120" s="73">
        <v>83.0333205668326</v>
      </c>
      <c r="M120" s="54">
        <v>2.5932235472269527E-2</v>
      </c>
      <c r="N120" s="54">
        <v>0.10364487884341234</v>
      </c>
    </row>
    <row r="121" spans="1:219" ht="15.75" customHeight="1">
      <c r="A121" s="48">
        <v>44075</v>
      </c>
      <c r="B121" s="48" t="s">
        <v>86</v>
      </c>
      <c r="C121" s="151">
        <v>93.347684477283508</v>
      </c>
      <c r="D121" s="150">
        <v>-8.0967792353415446E-2</v>
      </c>
      <c r="E121" s="150">
        <v>-6.1649215686445213E-2</v>
      </c>
      <c r="F121" s="150">
        <v>-6.8685907549976388E-2</v>
      </c>
      <c r="G121" s="150">
        <v>7.9931724056027775E-2</v>
      </c>
      <c r="H121" s="527">
        <v>4.4999999999999998E-2</v>
      </c>
      <c r="I121" s="529">
        <v>5.7999999999999996E-2</v>
      </c>
      <c r="J121" s="148">
        <v>41.712499999999999</v>
      </c>
      <c r="K121" s="148">
        <v>40.8825</v>
      </c>
      <c r="L121" s="73">
        <v>84.504021447721129</v>
      </c>
      <c r="M121" s="54">
        <v>1.7712177121770978E-2</v>
      </c>
      <c r="N121" s="54">
        <v>9.9242726185730712E-2</v>
      </c>
    </row>
    <row r="122" spans="1:219" s="134" customFormat="1" ht="15.75" customHeight="1">
      <c r="A122" s="56">
        <v>44166</v>
      </c>
      <c r="B122" s="56" t="s">
        <v>87</v>
      </c>
      <c r="C122" s="153">
        <v>100.36717408367618</v>
      </c>
      <c r="D122" s="152">
        <v>-7.3800988409239543E-2</v>
      </c>
      <c r="E122" s="152">
        <v>-7.3800988409239543E-2</v>
      </c>
      <c r="F122" s="152">
        <v>-5.3151736226367596E-2</v>
      </c>
      <c r="G122" s="152">
        <v>1.7104714010033772E-2</v>
      </c>
      <c r="H122" s="528">
        <v>4.4999999999999998E-2</v>
      </c>
      <c r="I122" s="214">
        <v>4.4999999999999998E-2</v>
      </c>
      <c r="J122" s="146">
        <v>39.912500000000001</v>
      </c>
      <c r="K122" s="146">
        <v>40.647500000000001</v>
      </c>
      <c r="L122" s="146">
        <v>85.074684029107587</v>
      </c>
      <c r="M122" s="60">
        <v>6.7530819434373779E-3</v>
      </c>
      <c r="N122" s="145">
        <v>9.4128657275144967E-2</v>
      </c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</row>
    <row r="123" spans="1:219" ht="15.75" customHeight="1" thickBot="1">
      <c r="A123" s="48">
        <v>44256</v>
      </c>
      <c r="B123" s="48" t="s">
        <v>91</v>
      </c>
      <c r="C123" s="151">
        <v>93.560139228151542</v>
      </c>
      <c r="D123" s="150">
        <v>-4.56010927825371E-2</v>
      </c>
      <c r="E123" s="150">
        <v>-7.8605453097645106E-2</v>
      </c>
      <c r="F123" s="150">
        <v>-4.56010927825371E-2</v>
      </c>
      <c r="G123" s="150">
        <v>4.0915186737995324E-3</v>
      </c>
      <c r="H123" s="531">
        <v>4.4999999999999998E-2</v>
      </c>
      <c r="I123" s="529">
        <v>4.4999999999999998E-2</v>
      </c>
      <c r="J123" s="148">
        <v>38.664999999999999</v>
      </c>
      <c r="K123" s="148">
        <v>38.71</v>
      </c>
      <c r="L123" s="73">
        <v>87.686710072769003</v>
      </c>
      <c r="M123" s="54">
        <v>3.0702741637779418E-2</v>
      </c>
      <c r="N123" s="54">
        <v>8.3427976528487324E-2</v>
      </c>
    </row>
    <row r="124" spans="1:219" ht="15.75" customHeight="1" thickBot="1">
      <c r="A124" s="48">
        <v>44348</v>
      </c>
      <c r="B124" s="48" t="s">
        <v>92</v>
      </c>
      <c r="C124" s="151">
        <v>99.834516788570454</v>
      </c>
      <c r="D124" s="150">
        <v>3.2328026900167783E-2</v>
      </c>
      <c r="E124" s="150">
        <v>-1.6419910836613205E-2</v>
      </c>
      <c r="F124" s="150">
        <v>0.11786829667781662</v>
      </c>
      <c r="G124" s="150">
        <v>1.3790581036822402E-2</v>
      </c>
      <c r="H124" s="531">
        <v>4.4999999999999998E-2</v>
      </c>
      <c r="I124" s="529">
        <v>4.4999999999999998E-2</v>
      </c>
      <c r="J124" s="148">
        <v>37.5</v>
      </c>
      <c r="K124" s="148">
        <v>38.81</v>
      </c>
      <c r="L124" s="73">
        <v>89.119111451551078</v>
      </c>
      <c r="M124" s="54">
        <v>1.633544442017909E-2</v>
      </c>
      <c r="N124" s="54">
        <v>7.3293357933579051E-2</v>
      </c>
    </row>
    <row r="125" spans="1:219" ht="15.75" customHeight="1">
      <c r="A125" s="48">
        <v>44440</v>
      </c>
      <c r="B125" s="48" t="s">
        <v>93</v>
      </c>
      <c r="C125" s="151">
        <v>99.976170323538824</v>
      </c>
      <c r="D125" s="150">
        <v>4.5192005203149366E-2</v>
      </c>
      <c r="E125" s="150">
        <v>1.8233362234129746E-2</v>
      </c>
      <c r="F125" s="150">
        <v>7.1008572771490419E-2</v>
      </c>
      <c r="G125" s="150">
        <v>3.9748664763203712E-2</v>
      </c>
      <c r="H125" s="527">
        <v>0.05</v>
      </c>
      <c r="I125" s="529">
        <v>4.7500000000000001E-2</v>
      </c>
      <c r="J125" s="148">
        <v>38.4925</v>
      </c>
      <c r="K125" s="148">
        <v>37.380000000000003</v>
      </c>
      <c r="L125" s="73">
        <v>90.762160091918759</v>
      </c>
      <c r="M125" s="54">
        <v>1.8436546478147076E-2</v>
      </c>
      <c r="N125" s="54">
        <v>7.4057287889775392E-2</v>
      </c>
    </row>
    <row r="126" spans="1:219" s="134" customFormat="1" ht="15.75" customHeight="1">
      <c r="A126" s="56">
        <v>44531</v>
      </c>
      <c r="B126" s="56" t="s">
        <v>94</v>
      </c>
      <c r="C126" s="153">
        <v>108.87618056989983</v>
      </c>
      <c r="D126" s="152">
        <v>5.5618927934329543E-2</v>
      </c>
      <c r="E126" s="152">
        <v>5.5618927934329543E-2</v>
      </c>
      <c r="F126" s="152">
        <v>8.4778779156716055E-2</v>
      </c>
      <c r="G126" s="152">
        <v>2.0023937341938414E-2</v>
      </c>
      <c r="H126" s="528">
        <v>5.7500000000000002E-2</v>
      </c>
      <c r="I126" s="214">
        <v>5.5E-2</v>
      </c>
      <c r="J126" s="146">
        <v>38.85</v>
      </c>
      <c r="K126" s="146">
        <v>39.979999999999997</v>
      </c>
      <c r="L126" s="146">
        <v>91.846036001531957</v>
      </c>
      <c r="M126" s="60">
        <v>1.1941936028357025E-2</v>
      </c>
      <c r="N126" s="145">
        <v>7.9593031107910051E-2</v>
      </c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</row>
    <row r="127" spans="1:219" ht="15.75" customHeight="1" thickBot="1">
      <c r="A127" s="48">
        <v>44621</v>
      </c>
      <c r="B127" s="48" t="s">
        <v>95</v>
      </c>
      <c r="C127" s="151">
        <v>102.83252854794343</v>
      </c>
      <c r="D127" s="150">
        <v>9.9106194115216706E-2</v>
      </c>
      <c r="E127" s="150">
        <v>9.2772276594248027E-2</v>
      </c>
      <c r="F127" s="150">
        <v>9.9106194115216706E-2</v>
      </c>
      <c r="G127" s="150">
        <v>9.8496425094576345E-3</v>
      </c>
      <c r="H127" s="531">
        <v>7.2499999999999995E-2</v>
      </c>
      <c r="I127" s="529">
        <v>6.8750000000000006E-2</v>
      </c>
      <c r="J127" s="148">
        <v>37.4983</v>
      </c>
      <c r="K127" s="148">
        <v>39.11</v>
      </c>
      <c r="L127" s="73">
        <v>95.909613175028682</v>
      </c>
      <c r="M127" s="54">
        <v>4.4243359326132881E-2</v>
      </c>
      <c r="N127" s="54">
        <v>9.3775933609958617E-2</v>
      </c>
    </row>
    <row r="128" spans="1:219" ht="15.75" customHeight="1" thickBot="1">
      <c r="A128" s="48">
        <v>44713</v>
      </c>
      <c r="B128" s="48" t="s">
        <v>96</v>
      </c>
      <c r="C128" s="151">
        <v>108.49949355331525</v>
      </c>
      <c r="D128" s="150">
        <v>9.2750060699638537E-2</v>
      </c>
      <c r="E128" s="150">
        <v>8.544057216753953E-2</v>
      </c>
      <c r="F128" s="150">
        <v>8.679339614670023E-2</v>
      </c>
      <c r="G128" s="150">
        <v>1.4216136114866718E-2</v>
      </c>
      <c r="H128" s="531">
        <v>9.2499999999999999E-2</v>
      </c>
      <c r="I128" s="529">
        <v>8.8749999999999996E-2</v>
      </c>
      <c r="J128" s="148">
        <v>39.64</v>
      </c>
      <c r="K128" s="148">
        <v>38.262</v>
      </c>
      <c r="L128" s="73">
        <v>97.395633856759844</v>
      </c>
      <c r="M128" s="54">
        <v>1.54939701301815E-2</v>
      </c>
      <c r="N128" s="54">
        <v>9.2870342515793958E-2</v>
      </c>
    </row>
    <row r="129" spans="1:219" ht="15.75" customHeight="1">
      <c r="A129" s="48">
        <v>44805</v>
      </c>
      <c r="B129" s="48" t="s">
        <v>97</v>
      </c>
      <c r="C129" s="151">
        <v>102.44708065342448</v>
      </c>
      <c r="D129" s="150">
        <v>6.9564778028583518E-2</v>
      </c>
      <c r="E129" s="150">
        <v>7.3442956660293879E-2</v>
      </c>
      <c r="F129" s="150">
        <v>2.4714992801678548E-2</v>
      </c>
      <c r="G129" s="150">
        <v>-1.7387899564055509E-2</v>
      </c>
      <c r="H129" s="527">
        <v>0.10249999999999999</v>
      </c>
      <c r="I129" s="529">
        <v>0.1</v>
      </c>
      <c r="J129" s="148">
        <v>41.6</v>
      </c>
      <c r="K129" s="148">
        <v>40.239800000000002</v>
      </c>
      <c r="L129" s="73">
        <v>99.789352738414394</v>
      </c>
      <c r="M129" s="54">
        <v>2.4577270939834861E-2</v>
      </c>
      <c r="N129" s="54">
        <v>9.9459870031226805E-2</v>
      </c>
    </row>
    <row r="130" spans="1:219" s="134" customFormat="1" ht="15.75" customHeight="1">
      <c r="A130" s="56">
        <v>44896</v>
      </c>
      <c r="B130" s="56" t="s">
        <v>98</v>
      </c>
      <c r="C130" s="153">
        <v>108.22583582450393</v>
      </c>
      <c r="D130" s="152">
        <v>4.9118902887049343E-2</v>
      </c>
      <c r="E130" s="152">
        <v>4.9118902887049343E-2</v>
      </c>
      <c r="F130" s="152">
        <v>-5.9732509166995351E-3</v>
      </c>
      <c r="G130" s="152">
        <v>-1.680919258092517E-2</v>
      </c>
      <c r="H130" s="528">
        <v>0.115</v>
      </c>
      <c r="I130" s="214">
        <v>0.11125</v>
      </c>
      <c r="J130" s="146">
        <v>44.066000000000003</v>
      </c>
      <c r="K130" s="146">
        <v>41.5</v>
      </c>
      <c r="L130" s="146">
        <v>99.465364399999999</v>
      </c>
      <c r="M130" s="60">
        <v>-3.2467225162156055E-3</v>
      </c>
      <c r="N130" s="145">
        <v>8.2957618316167325E-2</v>
      </c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</row>
    <row r="131" spans="1:219" ht="15.75" customHeight="1" thickBot="1">
      <c r="A131" s="48">
        <v>44986</v>
      </c>
      <c r="B131" s="48" t="s">
        <v>99</v>
      </c>
      <c r="C131" s="151">
        <v>104.83510989721393</v>
      </c>
      <c r="D131" s="150">
        <v>1.9474201184665363E-2</v>
      </c>
      <c r="E131" s="150">
        <v>3.0346379327225614E-2</v>
      </c>
      <c r="F131" s="150">
        <v>1.9474201184665363E-2</v>
      </c>
      <c r="G131" s="150">
        <v>4.0097365950714892E-2</v>
      </c>
      <c r="H131" s="531">
        <v>0.115</v>
      </c>
      <c r="I131" s="529">
        <v>0.115</v>
      </c>
      <c r="J131" s="148">
        <v>42.2</v>
      </c>
      <c r="K131" s="148">
        <v>43.273000000000003</v>
      </c>
      <c r="L131" s="73">
        <v>102.94352236</v>
      </c>
      <c r="M131" s="54">
        <v>3.4968533830656678E-2</v>
      </c>
      <c r="N131" s="54">
        <v>7.3338938111812579E-2</v>
      </c>
    </row>
    <row r="132" spans="1:219" ht="15.75" customHeight="1" thickBot="1">
      <c r="A132" s="48">
        <v>45078</v>
      </c>
      <c r="B132" s="48" t="s">
        <v>100</v>
      </c>
      <c r="C132" s="151">
        <v>106.00484714787173</v>
      </c>
      <c r="D132" s="150">
        <v>-2.3283979932640086E-3</v>
      </c>
      <c r="E132" s="150">
        <v>3.1617085586699289E-3</v>
      </c>
      <c r="F132" s="150">
        <v>-2.2992240090205396E-2</v>
      </c>
      <c r="G132" s="150">
        <v>-2.5681164033779513E-2</v>
      </c>
      <c r="H132" s="531">
        <v>0.1125</v>
      </c>
      <c r="I132" s="529">
        <v>0.1125</v>
      </c>
      <c r="J132" s="148">
        <v>39.9</v>
      </c>
      <c r="K132" s="148">
        <v>41.99</v>
      </c>
      <c r="L132" s="73">
        <v>103.22262234999999</v>
      </c>
      <c r="M132" s="54">
        <v>2.711195261261512E-3</v>
      </c>
      <c r="N132" s="54">
        <v>5.9828025779984362E-2</v>
      </c>
    </row>
    <row r="133" spans="1:219" ht="15.75" customHeight="1">
      <c r="A133" s="48">
        <v>45170</v>
      </c>
      <c r="B133" s="48" t="s">
        <v>101</v>
      </c>
      <c r="C133" s="151">
        <v>102.77330276513523</v>
      </c>
      <c r="D133" s="150">
        <v>-5.2853406427111338E-4</v>
      </c>
      <c r="E133" s="150">
        <v>-1.9310954389074597E-3</v>
      </c>
      <c r="F133" s="150">
        <v>3.1842987582471061E-3</v>
      </c>
      <c r="G133" s="150">
        <v>5.196398660586965E-3</v>
      </c>
      <c r="H133" s="527">
        <v>0.1</v>
      </c>
      <c r="I133" s="529">
        <v>0.10375</v>
      </c>
      <c r="J133" s="148">
        <v>39.9</v>
      </c>
      <c r="K133" s="148">
        <v>40.24</v>
      </c>
      <c r="L133" s="73">
        <v>103.65503440000001</v>
      </c>
      <c r="M133" s="54">
        <v>4.1891209519344663E-3</v>
      </c>
      <c r="N133" s="54">
        <v>3.8738418032623345E-2</v>
      </c>
    </row>
    <row r="134" spans="1:219" s="134" customFormat="1" ht="15.75" customHeight="1">
      <c r="A134" s="56">
        <v>45261</v>
      </c>
      <c r="B134" s="56" t="s">
        <v>102</v>
      </c>
      <c r="C134" s="153">
        <v>111.60629823198019</v>
      </c>
      <c r="D134" s="152">
        <v>7.6174925199621324E-3</v>
      </c>
      <c r="E134" s="152">
        <v>7.6174925199621324E-3</v>
      </c>
      <c r="F134" s="152">
        <v>3.1235262649834672E-2</v>
      </c>
      <c r="G134" s="152">
        <v>1.155457425406814E-2</v>
      </c>
      <c r="H134" s="528">
        <v>0.09</v>
      </c>
      <c r="I134" s="214">
        <v>9.2499999999999999E-2</v>
      </c>
      <c r="J134" s="146">
        <v>39</v>
      </c>
      <c r="K134" s="146">
        <v>39.79</v>
      </c>
      <c r="L134" s="146">
        <v>104.55</v>
      </c>
      <c r="M134" s="60">
        <v>8.6340774973492351E-3</v>
      </c>
      <c r="N134" s="145">
        <v>5.1119659900426662E-2</v>
      </c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</row>
    <row r="135" spans="1:219" ht="15.75" customHeight="1" thickBot="1">
      <c r="A135" s="48">
        <v>45352</v>
      </c>
      <c r="B135" s="48" t="s">
        <v>103</v>
      </c>
      <c r="C135" s="151">
        <v>105.05615285550817</v>
      </c>
      <c r="D135" s="150">
        <v>2.1084821536503373E-3</v>
      </c>
      <c r="E135" s="150">
        <v>3.3798482448601508E-3</v>
      </c>
      <c r="F135" s="150">
        <v>2.1084821536503373E-3</v>
      </c>
      <c r="G135" s="150">
        <v>8.6788136167439411E-3</v>
      </c>
      <c r="H135" s="531">
        <v>0.09</v>
      </c>
      <c r="I135" s="529">
        <v>0.09</v>
      </c>
      <c r="J135" s="148">
        <v>40.5</v>
      </c>
      <c r="K135" s="148">
        <v>37.85</v>
      </c>
      <c r="L135" s="73">
        <v>106.85362308000001</v>
      </c>
      <c r="M135" s="54">
        <v>2.2033697560975618E-2</v>
      </c>
      <c r="N135" s="54">
        <v>3.7982969985485227E-2</v>
      </c>
    </row>
    <row r="136" spans="1:219" ht="15.75" customHeight="1" thickBot="1">
      <c r="A136" s="48">
        <v>45444</v>
      </c>
      <c r="B136" s="48" t="s">
        <v>104</v>
      </c>
      <c r="C136" s="151">
        <v>111.08853389646443</v>
      </c>
      <c r="D136" s="150">
        <v>2.5159982866779673E-2</v>
      </c>
      <c r="E136" s="150">
        <v>2.1378740228634951E-2</v>
      </c>
      <c r="F136" s="150">
        <v>4.7957115975094888E-2</v>
      </c>
      <c r="G136" s="150">
        <v>1.8095424397694515E-2</v>
      </c>
      <c r="H136" s="531">
        <v>8.5000000000000006E-2</v>
      </c>
      <c r="I136" s="529">
        <v>8.5000000000000006E-2</v>
      </c>
      <c r="J136" s="148">
        <v>40.130000000000003</v>
      </c>
      <c r="K136" s="148">
        <v>40.270000000000003</v>
      </c>
      <c r="L136" s="73">
        <v>108.33773567</v>
      </c>
      <c r="M136" s="54">
        <v>1.3889211682498237E-2</v>
      </c>
      <c r="N136" s="54">
        <v>4.9554188835234658E-2</v>
      </c>
    </row>
    <row r="137" spans="1:219" s="134" customFormat="1" ht="15.75" customHeight="1">
      <c r="A137" s="48">
        <v>45536</v>
      </c>
      <c r="B137" s="48" t="s">
        <v>105</v>
      </c>
      <c r="C137" s="151">
        <v>107.01100573252592</v>
      </c>
      <c r="D137" s="150">
        <v>3.0427389071661537E-2</v>
      </c>
      <c r="E137" s="150">
        <v>3.0634654813843865E-2</v>
      </c>
      <c r="F137" s="150">
        <v>4.1233499881530467E-2</v>
      </c>
      <c r="G137" s="150">
        <v>5.4334494544776568E-3</v>
      </c>
      <c r="H137" s="527">
        <v>8.5000000000000006E-2</v>
      </c>
      <c r="I137" s="529">
        <v>8.5000000000000006E-2</v>
      </c>
      <c r="J137" s="148">
        <v>40.351999999999997</v>
      </c>
      <c r="K137" s="148">
        <v>40.204000000000001</v>
      </c>
      <c r="L137" s="73">
        <v>109.17063321000001</v>
      </c>
      <c r="M137" s="54">
        <v>7.6879725688290268E-3</v>
      </c>
      <c r="N137" s="54">
        <v>5.3211103946148475E-2</v>
      </c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</row>
    <row r="138" spans="1:219" s="134" customFormat="1" ht="15.75" customHeight="1">
      <c r="A138" s="56">
        <v>45627</v>
      </c>
      <c r="B138" s="56" t="s">
        <v>106</v>
      </c>
      <c r="C138" s="153">
        <v>116.20564355742448</v>
      </c>
      <c r="D138" s="152">
        <v>3.3257590654657498E-2</v>
      </c>
      <c r="E138" s="152">
        <v>3.3257590654657498E-2</v>
      </c>
      <c r="F138" s="152">
        <v>4.1210445990102373E-2</v>
      </c>
      <c r="G138" s="152">
        <v>1.2872045992715853E-2</v>
      </c>
      <c r="H138" s="528">
        <v>8.7499999999999994E-2</v>
      </c>
      <c r="I138" s="214">
        <v>8.6249999999999993E-2</v>
      </c>
      <c r="J138" s="146">
        <v>40.5</v>
      </c>
      <c r="K138" s="146">
        <v>40.425999999999995</v>
      </c>
      <c r="L138" s="146">
        <v>110.29223211999999</v>
      </c>
      <c r="M138" s="60">
        <v>1.0273815192062496E-2</v>
      </c>
      <c r="N138" s="145">
        <v>5.4923310569105599E-2</v>
      </c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</row>
    <row r="139" spans="1:219" s="134" customFormat="1" ht="15.75" customHeight="1" thickBot="1">
      <c r="A139" s="48">
        <v>45717</v>
      </c>
      <c r="B139" s="48" t="s">
        <v>107</v>
      </c>
      <c r="C139" s="151">
        <v>109.22888822152959</v>
      </c>
      <c r="D139" s="150">
        <v>3.9719095479924027E-2</v>
      </c>
      <c r="E139" s="150">
        <v>4.2528781608758726E-2</v>
      </c>
      <c r="F139" s="150">
        <v>3.9719095479924027E-2</v>
      </c>
      <c r="G139" s="150">
        <v>3.0041210516000838E-3</v>
      </c>
      <c r="H139" s="531">
        <v>0.09</v>
      </c>
      <c r="I139" s="529">
        <v>8.8749999999999996E-2</v>
      </c>
      <c r="J139" s="148">
        <v>40.627566968382403</v>
      </c>
      <c r="K139" s="148">
        <v>40.542522322794134</v>
      </c>
      <c r="L139" s="73">
        <v>112.91749901999999</v>
      </c>
      <c r="M139" s="54">
        <v>2.380282681325796E-2</v>
      </c>
      <c r="N139" s="54">
        <v>5.6749371385002467E-2</v>
      </c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</row>
    <row r="140" spans="1:219" s="134" customFormat="1" ht="15.75" customHeight="1" thickBot="1">
      <c r="A140" s="48">
        <v>45809</v>
      </c>
      <c r="B140" s="48" t="s">
        <v>108</v>
      </c>
      <c r="C140" s="151">
        <v>113.64222394307855</v>
      </c>
      <c r="D140" s="150">
        <v>3.1120012773453665E-2</v>
      </c>
      <c r="E140" s="150">
        <v>3.6150048088671394E-2</v>
      </c>
      <c r="F140" s="150">
        <v>2.2987881440529101E-2</v>
      </c>
      <c r="G140" s="150">
        <v>1.2436199243950341E-3</v>
      </c>
      <c r="H140" s="531">
        <v>9.2499999999999999E-2</v>
      </c>
      <c r="I140" s="529">
        <v>9.2499999999999999E-2</v>
      </c>
      <c r="J140" s="148">
        <v>40.755133936764807</v>
      </c>
      <c r="K140" s="148">
        <v>40.670089291176538</v>
      </c>
      <c r="L140" s="73">
        <v>113.30589616</v>
      </c>
      <c r="M140" s="54">
        <v>3.4396541135861547E-3</v>
      </c>
      <c r="N140" s="54">
        <v>4.585807945195719E-2</v>
      </c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</row>
    <row r="141" spans="1:219" s="581" customFormat="1" ht="15.5" customHeight="1">
      <c r="A141" s="222">
        <v>45901</v>
      </c>
      <c r="B141" s="222" t="s">
        <v>109</v>
      </c>
      <c r="C141" s="220">
        <v>108.04695917054723</v>
      </c>
      <c r="D141" s="219">
        <v>2.4020554275178574E-2</v>
      </c>
      <c r="E141" s="219">
        <v>2.8433313951224726E-2</v>
      </c>
      <c r="F141" s="219">
        <v>9.6808120896525462E-3</v>
      </c>
      <c r="G141" s="219">
        <v>-4.2323345417988323E-3</v>
      </c>
      <c r="H141" s="590">
        <v>8.7499999999999994E-2</v>
      </c>
      <c r="I141" s="591">
        <v>8.8749999999999996E-2</v>
      </c>
      <c r="J141" s="462">
        <v>40.88270090514721</v>
      </c>
      <c r="K141" s="462">
        <v>40.797656259558941</v>
      </c>
      <c r="L141" s="220">
        <v>113.80957493</v>
      </c>
      <c r="M141" s="225">
        <v>4.4453006160309894E-3</v>
      </c>
      <c r="N141" s="219">
        <v>4.2492578668812397E-2</v>
      </c>
      <c r="AA141" s="592"/>
      <c r="AB141" s="592"/>
      <c r="AC141" s="592"/>
      <c r="AD141" s="592"/>
      <c r="AE141" s="592"/>
      <c r="AF141" s="592"/>
      <c r="AG141" s="592"/>
      <c r="AH141" s="592"/>
      <c r="AI141" s="592"/>
      <c r="AJ141" s="592"/>
      <c r="AK141" s="592"/>
      <c r="AL141" s="592"/>
      <c r="AM141" s="592"/>
      <c r="AN141" s="592"/>
      <c r="AO141" s="592"/>
      <c r="AP141" s="592"/>
      <c r="AQ141" s="592"/>
      <c r="AR141" s="592"/>
      <c r="AS141" s="592"/>
      <c r="AT141" s="592"/>
      <c r="AU141" s="592"/>
      <c r="AV141" s="592"/>
      <c r="AW141" s="592"/>
      <c r="AX141" s="592"/>
      <c r="AY141" s="592"/>
      <c r="AZ141" s="592"/>
      <c r="BA141" s="592"/>
      <c r="BB141" s="592"/>
      <c r="BC141" s="592"/>
      <c r="BD141" s="592"/>
      <c r="BE141" s="592"/>
      <c r="BF141" s="592"/>
      <c r="BG141" s="592"/>
      <c r="BH141" s="592"/>
      <c r="BI141" s="592"/>
      <c r="BJ141" s="592"/>
      <c r="BK141" s="592"/>
      <c r="BL141" s="592"/>
      <c r="BM141" s="592"/>
      <c r="BN141" s="592"/>
      <c r="BO141" s="592"/>
      <c r="BP141" s="592"/>
      <c r="BQ141" s="592"/>
      <c r="BR141" s="592"/>
      <c r="BS141" s="592"/>
      <c r="BT141" s="592"/>
      <c r="BU141" s="592"/>
      <c r="BV141" s="592"/>
      <c r="BW141" s="592"/>
      <c r="BX141" s="592"/>
      <c r="BY141" s="592"/>
      <c r="BZ141" s="592"/>
      <c r="CA141" s="592"/>
      <c r="CB141" s="592"/>
      <c r="CC141" s="592"/>
      <c r="CD141" s="592"/>
      <c r="CE141" s="592"/>
      <c r="CF141" s="592"/>
      <c r="CG141" s="592"/>
      <c r="CH141" s="592"/>
      <c r="CI141" s="592"/>
      <c r="CJ141" s="592"/>
      <c r="CK141" s="592"/>
      <c r="CL141" s="592"/>
      <c r="CM141" s="592"/>
      <c r="CN141" s="592"/>
      <c r="CO141" s="592"/>
      <c r="CP141" s="592"/>
      <c r="CQ141" s="592"/>
      <c r="CR141" s="592"/>
      <c r="CS141" s="592"/>
      <c r="CT141" s="592"/>
      <c r="CU141" s="592"/>
      <c r="CV141" s="592"/>
      <c r="CW141" s="592"/>
      <c r="CX141" s="592"/>
      <c r="CY141" s="592"/>
      <c r="CZ141" s="592"/>
      <c r="DA141" s="592"/>
      <c r="DB141" s="592"/>
      <c r="DC141" s="592"/>
      <c r="DD141" s="592"/>
      <c r="DE141" s="592"/>
      <c r="DF141" s="592"/>
      <c r="DG141" s="592"/>
      <c r="DH141" s="592"/>
      <c r="DI141" s="592"/>
      <c r="DJ141" s="592"/>
      <c r="DK141" s="592"/>
      <c r="DL141" s="592"/>
      <c r="DM141" s="592"/>
      <c r="DN141" s="592"/>
      <c r="DO141" s="592"/>
      <c r="DP141" s="592"/>
      <c r="DQ141" s="592"/>
      <c r="DR141" s="592"/>
      <c r="DS141" s="592"/>
      <c r="DT141" s="592"/>
      <c r="DU141" s="592"/>
      <c r="DV141" s="592"/>
      <c r="DW141" s="592"/>
      <c r="DX141" s="592"/>
      <c r="DY141" s="592"/>
      <c r="DZ141" s="592"/>
      <c r="EA141" s="592"/>
      <c r="EB141" s="592"/>
      <c r="EC141" s="592"/>
      <c r="ED141" s="592"/>
      <c r="EE141" s="592"/>
      <c r="EF141" s="592"/>
      <c r="EG141" s="592"/>
      <c r="EH141" s="592"/>
      <c r="EI141" s="592"/>
      <c r="EJ141" s="592"/>
      <c r="EK141" s="592"/>
      <c r="EL141" s="592"/>
      <c r="EM141" s="592"/>
      <c r="EN141" s="592"/>
      <c r="EO141" s="592"/>
      <c r="EP141" s="592"/>
      <c r="EQ141" s="592"/>
      <c r="ER141" s="592"/>
      <c r="ES141" s="592"/>
      <c r="ET141" s="592"/>
      <c r="EU141" s="592"/>
      <c r="EV141" s="592"/>
      <c r="EW141" s="592"/>
      <c r="EX141" s="592"/>
      <c r="EY141" s="592"/>
      <c r="EZ141" s="592"/>
      <c r="FA141" s="592"/>
      <c r="FB141" s="592"/>
      <c r="FC141" s="592"/>
      <c r="FD141" s="592"/>
      <c r="FE141" s="592"/>
      <c r="FF141" s="592"/>
      <c r="FG141" s="592"/>
      <c r="FH141" s="592"/>
      <c r="FI141" s="592"/>
      <c r="FJ141" s="592"/>
      <c r="FK141" s="592"/>
      <c r="FL141" s="592"/>
      <c r="FM141" s="592"/>
      <c r="FN141" s="592"/>
      <c r="FO141" s="592"/>
      <c r="FP141" s="592"/>
      <c r="FQ141" s="592"/>
      <c r="FR141" s="592"/>
      <c r="FS141" s="592"/>
      <c r="FT141" s="592"/>
      <c r="FU141" s="592"/>
      <c r="FV141" s="592"/>
      <c r="FW141" s="592"/>
      <c r="FX141" s="592"/>
      <c r="FY141" s="592"/>
      <c r="FZ141" s="592"/>
      <c r="GA141" s="592"/>
      <c r="GB141" s="592"/>
      <c r="GC141" s="592"/>
      <c r="GD141" s="592"/>
      <c r="GE141" s="592"/>
      <c r="GF141" s="592"/>
      <c r="GG141" s="592"/>
      <c r="GH141" s="592"/>
      <c r="GI141" s="592"/>
      <c r="GJ141" s="592"/>
      <c r="GK141" s="592"/>
      <c r="GL141" s="592"/>
      <c r="GM141" s="592"/>
      <c r="GN141" s="592"/>
      <c r="GO141" s="592"/>
      <c r="GP141" s="592"/>
      <c r="GQ141" s="592"/>
      <c r="GR141" s="592"/>
      <c r="GS141" s="592"/>
      <c r="GT141" s="592"/>
      <c r="GU141" s="592"/>
      <c r="GV141" s="592"/>
      <c r="GW141" s="592"/>
      <c r="GX141" s="592"/>
      <c r="GY141" s="592"/>
      <c r="GZ141" s="592"/>
      <c r="HA141" s="592"/>
      <c r="HB141" s="592"/>
      <c r="HC141" s="592"/>
      <c r="HD141" s="592"/>
      <c r="HE141" s="592"/>
      <c r="HF141" s="592"/>
      <c r="HG141" s="592"/>
      <c r="HH141" s="592"/>
      <c r="HI141" s="592"/>
      <c r="HJ141" s="592"/>
      <c r="HK141" s="592"/>
    </row>
    <row r="142" spans="1:219" s="581" customFormat="1" ht="15.75" customHeight="1" thickBot="1">
      <c r="A142" s="582">
        <v>45992</v>
      </c>
      <c r="B142" s="582" t="s">
        <v>110</v>
      </c>
      <c r="C142" s="563">
        <v>116.28459584813852</v>
      </c>
      <c r="D142" s="564">
        <v>1.784711238365011E-2</v>
      </c>
      <c r="E142" s="564">
        <v>1.784711238365011E-2</v>
      </c>
      <c r="F142" s="564">
        <v>6.7941872956467364E-4</v>
      </c>
      <c r="G142" s="564">
        <v>1.1564191053128337E-3</v>
      </c>
      <c r="H142" s="593">
        <v>7.4999999999999997E-2</v>
      </c>
      <c r="I142" s="580">
        <v>7.8750000000000001E-2</v>
      </c>
      <c r="J142" s="578">
        <v>41.010267873529628</v>
      </c>
      <c r="K142" s="578">
        <v>40.925223227941345</v>
      </c>
      <c r="L142" s="563">
        <v>114.31555218</v>
      </c>
      <c r="M142" s="554">
        <v>4.4458232122490671E-3</v>
      </c>
      <c r="N142" s="564">
        <v>3.647872549739084E-2</v>
      </c>
      <c r="AA142" s="592"/>
      <c r="AB142" s="592"/>
      <c r="AC142" s="592"/>
      <c r="AD142" s="592"/>
      <c r="AE142" s="592"/>
      <c r="AF142" s="592"/>
      <c r="AG142" s="592"/>
      <c r="AH142" s="592"/>
      <c r="AI142" s="592"/>
      <c r="AJ142" s="592"/>
      <c r="AK142" s="592"/>
      <c r="AL142" s="592"/>
      <c r="AM142" s="592"/>
      <c r="AN142" s="592"/>
      <c r="AO142" s="592"/>
      <c r="AP142" s="592"/>
      <c r="AQ142" s="592"/>
      <c r="AR142" s="592"/>
      <c r="AS142" s="592"/>
      <c r="AT142" s="592"/>
      <c r="AU142" s="592"/>
      <c r="AV142" s="592"/>
      <c r="AW142" s="592"/>
      <c r="AX142" s="592"/>
      <c r="AY142" s="592"/>
      <c r="AZ142" s="592"/>
      <c r="BA142" s="592"/>
      <c r="BB142" s="592"/>
      <c r="BC142" s="592"/>
      <c r="BD142" s="592"/>
      <c r="BE142" s="592"/>
      <c r="BF142" s="592"/>
      <c r="BG142" s="592"/>
      <c r="BH142" s="592"/>
      <c r="BI142" s="592"/>
      <c r="BJ142" s="592"/>
      <c r="BK142" s="592"/>
      <c r="BL142" s="592"/>
      <c r="BM142" s="592"/>
      <c r="BN142" s="592"/>
      <c r="BO142" s="592"/>
      <c r="BP142" s="592"/>
      <c r="BQ142" s="592"/>
      <c r="BR142" s="592"/>
      <c r="BS142" s="592"/>
      <c r="BT142" s="592"/>
      <c r="BU142" s="592"/>
      <c r="BV142" s="592"/>
      <c r="BW142" s="592"/>
      <c r="BX142" s="592"/>
      <c r="BY142" s="592"/>
      <c r="BZ142" s="592"/>
      <c r="CA142" s="592"/>
      <c r="CB142" s="592"/>
      <c r="CC142" s="592"/>
      <c r="CD142" s="592"/>
      <c r="CE142" s="592"/>
      <c r="CF142" s="592"/>
      <c r="CG142" s="592"/>
      <c r="CH142" s="592"/>
      <c r="CI142" s="592"/>
      <c r="CJ142" s="592"/>
      <c r="CK142" s="592"/>
      <c r="CL142" s="592"/>
      <c r="CM142" s="592"/>
      <c r="CN142" s="592"/>
      <c r="CO142" s="592"/>
      <c r="CP142" s="592"/>
      <c r="CQ142" s="592"/>
      <c r="CR142" s="592"/>
      <c r="CS142" s="592"/>
      <c r="CT142" s="592"/>
      <c r="CU142" s="592"/>
      <c r="CV142" s="592"/>
      <c r="CW142" s="592"/>
      <c r="CX142" s="592"/>
      <c r="CY142" s="592"/>
      <c r="CZ142" s="592"/>
      <c r="DA142" s="592"/>
      <c r="DB142" s="592"/>
      <c r="DC142" s="592"/>
      <c r="DD142" s="592"/>
      <c r="DE142" s="592"/>
      <c r="DF142" s="592"/>
      <c r="DG142" s="592"/>
      <c r="DH142" s="592"/>
      <c r="DI142" s="592"/>
      <c r="DJ142" s="592"/>
      <c r="DK142" s="592"/>
      <c r="DL142" s="592"/>
      <c r="DM142" s="592"/>
      <c r="DN142" s="592"/>
      <c r="DO142" s="592"/>
      <c r="DP142" s="592"/>
      <c r="DQ142" s="592"/>
      <c r="DR142" s="592"/>
      <c r="DS142" s="592"/>
      <c r="DT142" s="592"/>
      <c r="DU142" s="592"/>
      <c r="DV142" s="592"/>
      <c r="DW142" s="592"/>
      <c r="DX142" s="592"/>
      <c r="DY142" s="592"/>
      <c r="DZ142" s="592"/>
      <c r="EA142" s="592"/>
      <c r="EB142" s="592"/>
      <c r="EC142" s="592"/>
      <c r="ED142" s="592"/>
      <c r="EE142" s="592"/>
      <c r="EF142" s="592"/>
      <c r="EG142" s="592"/>
      <c r="EH142" s="592"/>
      <c r="EI142" s="592"/>
      <c r="EJ142" s="592"/>
      <c r="EK142" s="592"/>
      <c r="EL142" s="592"/>
      <c r="EM142" s="592"/>
      <c r="EN142" s="592"/>
      <c r="EO142" s="592"/>
      <c r="EP142" s="592"/>
      <c r="EQ142" s="592"/>
      <c r="ER142" s="592"/>
      <c r="ES142" s="592"/>
      <c r="ET142" s="592"/>
      <c r="EU142" s="592"/>
      <c r="EV142" s="592"/>
      <c r="EW142" s="592"/>
      <c r="EX142" s="592"/>
      <c r="EY142" s="592"/>
      <c r="EZ142" s="592"/>
      <c r="FA142" s="592"/>
      <c r="FB142" s="592"/>
      <c r="FC142" s="592"/>
      <c r="FD142" s="592"/>
      <c r="FE142" s="592"/>
      <c r="FF142" s="592"/>
      <c r="FG142" s="592"/>
      <c r="FH142" s="592"/>
      <c r="FI142" s="592"/>
      <c r="FJ142" s="592"/>
      <c r="FK142" s="592"/>
      <c r="FL142" s="592"/>
      <c r="FM142" s="592"/>
      <c r="FN142" s="592"/>
      <c r="FO142" s="592"/>
      <c r="FP142" s="592"/>
      <c r="FQ142" s="592"/>
      <c r="FR142" s="592"/>
      <c r="FS142" s="592"/>
      <c r="FT142" s="592"/>
      <c r="FU142" s="592"/>
      <c r="FV142" s="592"/>
      <c r="FW142" s="592"/>
      <c r="FX142" s="592"/>
      <c r="FY142" s="592"/>
      <c r="FZ142" s="592"/>
      <c r="GA142" s="592"/>
      <c r="GB142" s="592"/>
      <c r="GC142" s="592"/>
      <c r="GD142" s="592"/>
      <c r="GE142" s="592"/>
      <c r="GF142" s="592"/>
      <c r="GG142" s="592"/>
      <c r="GH142" s="592"/>
      <c r="GI142" s="592"/>
      <c r="GJ142" s="592"/>
      <c r="GK142" s="592"/>
      <c r="GL142" s="592"/>
      <c r="GM142" s="592"/>
      <c r="GN142" s="592"/>
      <c r="GO142" s="592"/>
      <c r="GP142" s="592"/>
      <c r="GQ142" s="592"/>
      <c r="GR142" s="592"/>
      <c r="GS142" s="592"/>
      <c r="GT142" s="592"/>
      <c r="GU142" s="592"/>
      <c r="GV142" s="592"/>
      <c r="GW142" s="592"/>
      <c r="GX142" s="592"/>
      <c r="GY142" s="592"/>
      <c r="GZ142" s="592"/>
      <c r="HA142" s="592"/>
      <c r="HB142" s="592"/>
      <c r="HC142" s="592"/>
      <c r="HD142" s="592"/>
      <c r="HE142" s="592"/>
      <c r="HF142" s="592"/>
      <c r="HG142" s="592"/>
      <c r="HH142" s="592"/>
      <c r="HI142" s="592"/>
      <c r="HJ142" s="592"/>
      <c r="HK142" s="592"/>
    </row>
    <row r="143" spans="1:219" s="581" customFormat="1" ht="15.75" customHeight="1" thickTop="1">
      <c r="A143" s="222">
        <v>46082</v>
      </c>
      <c r="B143" s="222" t="s">
        <v>112</v>
      </c>
      <c r="C143" s="220">
        <v>109.57293449796362</v>
      </c>
      <c r="D143" s="219">
        <v>3.1497736728425263E-3</v>
      </c>
      <c r="E143" s="219">
        <v>9.0469758930715738E-3</v>
      </c>
      <c r="F143" s="219">
        <v>3.1497736728425263E-3</v>
      </c>
      <c r="G143" s="219">
        <v>4.9999999999996714E-3</v>
      </c>
      <c r="H143" s="590">
        <v>5.7500000000000002E-2</v>
      </c>
      <c r="I143" s="591">
        <v>6.1249999999999999E-2</v>
      </c>
      <c r="J143" s="462">
        <v>41.210341780380794</v>
      </c>
      <c r="K143" s="462">
        <v>41.07695917581335</v>
      </c>
      <c r="L143" s="220">
        <v>116.23927980000001</v>
      </c>
      <c r="M143" s="225">
        <v>1.6828223135999298E-2</v>
      </c>
      <c r="N143" s="219">
        <v>2.9417767917545357E-2</v>
      </c>
      <c r="AA143" s="592"/>
      <c r="AB143" s="592"/>
      <c r="AC143" s="592"/>
      <c r="AD143" s="592"/>
      <c r="AE143" s="592"/>
      <c r="AF143" s="592"/>
      <c r="AG143" s="592"/>
      <c r="AH143" s="592"/>
      <c r="AI143" s="592"/>
      <c r="AJ143" s="592"/>
      <c r="AK143" s="592"/>
      <c r="AL143" s="592"/>
      <c r="AM143" s="592"/>
      <c r="AN143" s="592"/>
      <c r="AO143" s="592"/>
      <c r="AP143" s="592"/>
      <c r="AQ143" s="592"/>
      <c r="AR143" s="592"/>
      <c r="AS143" s="592"/>
      <c r="AT143" s="592"/>
      <c r="AU143" s="592"/>
      <c r="AV143" s="592"/>
      <c r="AW143" s="592"/>
      <c r="AX143" s="592"/>
      <c r="AY143" s="592"/>
      <c r="AZ143" s="592"/>
      <c r="BA143" s="592"/>
      <c r="BB143" s="592"/>
      <c r="BC143" s="592"/>
      <c r="BD143" s="592"/>
      <c r="BE143" s="592"/>
      <c r="BF143" s="592"/>
      <c r="BG143" s="592"/>
      <c r="BH143" s="592"/>
      <c r="BI143" s="592"/>
      <c r="BJ143" s="592"/>
      <c r="BK143" s="592"/>
      <c r="BL143" s="592"/>
      <c r="BM143" s="592"/>
      <c r="BN143" s="592"/>
      <c r="BO143" s="592"/>
      <c r="BP143" s="592"/>
      <c r="BQ143" s="592"/>
      <c r="BR143" s="592"/>
      <c r="BS143" s="592"/>
      <c r="BT143" s="592"/>
      <c r="BU143" s="592"/>
      <c r="BV143" s="592"/>
      <c r="BW143" s="592"/>
      <c r="BX143" s="592"/>
      <c r="BY143" s="592"/>
      <c r="BZ143" s="592"/>
      <c r="CA143" s="592"/>
      <c r="CB143" s="592"/>
      <c r="CC143" s="592"/>
      <c r="CD143" s="592"/>
      <c r="CE143" s="592"/>
      <c r="CF143" s="592"/>
      <c r="CG143" s="592"/>
      <c r="CH143" s="592"/>
      <c r="CI143" s="592"/>
      <c r="CJ143" s="592"/>
      <c r="CK143" s="592"/>
      <c r="CL143" s="592"/>
      <c r="CM143" s="592"/>
      <c r="CN143" s="592"/>
      <c r="CO143" s="592"/>
      <c r="CP143" s="592"/>
      <c r="CQ143" s="592"/>
      <c r="CR143" s="592"/>
      <c r="CS143" s="592"/>
      <c r="CT143" s="592"/>
      <c r="CU143" s="592"/>
      <c r="CV143" s="592"/>
      <c r="CW143" s="592"/>
      <c r="CX143" s="592"/>
      <c r="CY143" s="592"/>
      <c r="CZ143" s="592"/>
      <c r="DA143" s="592"/>
      <c r="DB143" s="592"/>
      <c r="DC143" s="592"/>
      <c r="DD143" s="592"/>
      <c r="DE143" s="592"/>
      <c r="DF143" s="592"/>
      <c r="DG143" s="592"/>
      <c r="DH143" s="592"/>
      <c r="DI143" s="592"/>
      <c r="DJ143" s="592"/>
      <c r="DK143" s="592"/>
      <c r="DL143" s="592"/>
      <c r="DM143" s="592"/>
      <c r="DN143" s="592"/>
      <c r="DO143" s="592"/>
      <c r="DP143" s="592"/>
      <c r="DQ143" s="592"/>
      <c r="DR143" s="592"/>
      <c r="DS143" s="592"/>
      <c r="DT143" s="592"/>
      <c r="DU143" s="592"/>
      <c r="DV143" s="592"/>
      <c r="DW143" s="592"/>
      <c r="DX143" s="592"/>
      <c r="DY143" s="592"/>
      <c r="DZ143" s="592"/>
      <c r="EA143" s="592"/>
      <c r="EB143" s="592"/>
      <c r="EC143" s="592"/>
      <c r="ED143" s="592"/>
      <c r="EE143" s="592"/>
      <c r="EF143" s="592"/>
      <c r="EG143" s="592"/>
      <c r="EH143" s="592"/>
      <c r="EI143" s="592"/>
      <c r="EJ143" s="592"/>
      <c r="EK143" s="592"/>
      <c r="EL143" s="592"/>
      <c r="EM143" s="592"/>
      <c r="EN143" s="592"/>
      <c r="EO143" s="592"/>
      <c r="EP143" s="592"/>
      <c r="EQ143" s="592"/>
      <c r="ER143" s="592"/>
      <c r="ES143" s="592"/>
      <c r="ET143" s="592"/>
      <c r="EU143" s="592"/>
      <c r="EV143" s="592"/>
      <c r="EW143" s="592"/>
      <c r="EX143" s="592"/>
      <c r="EY143" s="592"/>
      <c r="EZ143" s="592"/>
      <c r="FA143" s="592"/>
      <c r="FB143" s="592"/>
      <c r="FC143" s="592"/>
      <c r="FD143" s="592"/>
      <c r="FE143" s="592"/>
      <c r="FF143" s="592"/>
      <c r="FG143" s="592"/>
      <c r="FH143" s="592"/>
      <c r="FI143" s="592"/>
      <c r="FJ143" s="592"/>
      <c r="FK143" s="592"/>
      <c r="FL143" s="592"/>
      <c r="FM143" s="592"/>
      <c r="FN143" s="592"/>
      <c r="FO143" s="592"/>
      <c r="FP143" s="592"/>
      <c r="FQ143" s="592"/>
      <c r="FR143" s="592"/>
      <c r="FS143" s="592"/>
      <c r="FT143" s="592"/>
      <c r="FU143" s="592"/>
      <c r="FV143" s="592"/>
      <c r="FW143" s="592"/>
      <c r="FX143" s="592"/>
      <c r="FY143" s="592"/>
      <c r="FZ143" s="592"/>
      <c r="GA143" s="592"/>
      <c r="GB143" s="592"/>
      <c r="GC143" s="592"/>
      <c r="GD143" s="592"/>
      <c r="GE143" s="592"/>
      <c r="GF143" s="592"/>
      <c r="GG143" s="592"/>
      <c r="GH143" s="592"/>
      <c r="GI143" s="592"/>
      <c r="GJ143" s="592"/>
      <c r="GK143" s="592"/>
      <c r="GL143" s="592"/>
      <c r="GM143" s="592"/>
      <c r="GN143" s="592"/>
      <c r="GO143" s="592"/>
      <c r="GP143" s="592"/>
      <c r="GQ143" s="592"/>
      <c r="GR143" s="592"/>
      <c r="GS143" s="592"/>
      <c r="GT143" s="592"/>
      <c r="GU143" s="592"/>
      <c r="GV143" s="592"/>
      <c r="GW143" s="592"/>
      <c r="GX143" s="592"/>
      <c r="GY143" s="592"/>
      <c r="GZ143" s="592"/>
      <c r="HA143" s="592"/>
      <c r="HB143" s="592"/>
      <c r="HC143" s="592"/>
      <c r="HD143" s="592"/>
      <c r="HE143" s="592"/>
      <c r="HF143" s="592"/>
      <c r="HG143" s="592"/>
      <c r="HH143" s="592"/>
      <c r="HI143" s="592"/>
      <c r="HJ143" s="592"/>
      <c r="HK143" s="592"/>
    </row>
    <row r="144" spans="1:219" s="134" customFormat="1" ht="15.75" customHeight="1">
      <c r="A144" s="144">
        <v>46174</v>
      </c>
      <c r="B144" s="144" t="s">
        <v>113</v>
      </c>
      <c r="C144" s="142">
        <v>114.42786730862757</v>
      </c>
      <c r="D144" s="140">
        <v>5.0688024617058236E-3</v>
      </c>
      <c r="E144" s="140">
        <v>5.0317349290183166E-3</v>
      </c>
      <c r="F144" s="140">
        <v>6.9133050928547046E-3</v>
      </c>
      <c r="G144" s="140">
        <v>5.0000000000001155E-3</v>
      </c>
      <c r="H144" s="532">
        <v>5.7500000000000002E-2</v>
      </c>
      <c r="I144" s="533">
        <v>5.7500000000000002E-2</v>
      </c>
      <c r="J144" s="143">
        <v>41.410415687231961</v>
      </c>
      <c r="K144" s="143">
        <v>41.277033082664516</v>
      </c>
      <c r="L144" s="142">
        <v>118.12587728</v>
      </c>
      <c r="M144" s="141">
        <v>1.6230292232075616E-2</v>
      </c>
      <c r="N144" s="140">
        <v>4.2539543689709358E-2</v>
      </c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</row>
    <row r="145" spans="1:219" s="134" customFormat="1" ht="15.75" customHeight="1">
      <c r="A145" s="144">
        <v>46266</v>
      </c>
      <c r="B145" s="144" t="s">
        <v>114</v>
      </c>
      <c r="C145" s="142">
        <v>109.8026117539727</v>
      </c>
      <c r="D145" s="140">
        <v>8.719204163638139E-3</v>
      </c>
      <c r="E145" s="140">
        <v>6.629696474128588E-3</v>
      </c>
      <c r="F145" s="140">
        <v>1.6248977267877107E-2</v>
      </c>
      <c r="G145" s="140">
        <v>4.9999999999998934E-3</v>
      </c>
      <c r="H145" s="532">
        <v>5.7500000000000002E-2</v>
      </c>
      <c r="I145" s="533">
        <v>5.7500000000000002E-2</v>
      </c>
      <c r="J145" s="143">
        <v>41.610489594083127</v>
      </c>
      <c r="K145" s="143">
        <v>41.477106989515683</v>
      </c>
      <c r="L145" s="142">
        <v>119.03303293488284</v>
      </c>
      <c r="M145" s="141">
        <v>7.6795675576872835E-3</v>
      </c>
      <c r="N145" s="140">
        <v>4.5896472314351344E-2</v>
      </c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</row>
    <row r="146" spans="1:219" s="134" customFormat="1" ht="15.75" customHeight="1" thickBot="1">
      <c r="A146" s="139">
        <v>46357</v>
      </c>
      <c r="B146" s="139" t="s">
        <v>115</v>
      </c>
      <c r="C146" s="137">
        <v>118.62778866945428</v>
      </c>
      <c r="D146" s="135">
        <v>1.1691645489630531E-2</v>
      </c>
      <c r="E146" s="135">
        <v>1.1691645489630531E-2</v>
      </c>
      <c r="F146" s="135">
        <v>2.015050062499979E-2</v>
      </c>
      <c r="G146" s="135">
        <v>4.9999999999998934E-3</v>
      </c>
      <c r="H146" s="534">
        <v>5.7500000000000002E-2</v>
      </c>
      <c r="I146" s="535">
        <v>5.7500000000000002E-2</v>
      </c>
      <c r="J146" s="138">
        <v>41.810563500934258</v>
      </c>
      <c r="K146" s="138">
        <v>41.677180896366849</v>
      </c>
      <c r="L146" s="137">
        <v>119.918033867589</v>
      </c>
      <c r="M146" s="136">
        <v>7.434918785865996E-3</v>
      </c>
      <c r="N146" s="135">
        <v>4.900891944052721E-2</v>
      </c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</row>
    <row r="147" spans="1:219" s="134" customFormat="1" ht="15.75" customHeight="1" thickTop="1">
      <c r="A147" s="144">
        <v>46447</v>
      </c>
      <c r="B147" s="144" t="s">
        <v>121</v>
      </c>
      <c r="C147" s="142">
        <v>111.55843446268361</v>
      </c>
      <c r="D147" s="140">
        <v>1.8120350374999594E-2</v>
      </c>
      <c r="E147" s="140">
        <v>1.5350327749928727E-2</v>
      </c>
      <c r="F147" s="140">
        <v>1.8120350374999594E-2</v>
      </c>
      <c r="G147" s="140">
        <v>2.9999999999998916E-3</v>
      </c>
      <c r="H147" s="532">
        <v>6.25E-2</v>
      </c>
      <c r="I147" s="533">
        <v>0.06</v>
      </c>
      <c r="J147" s="143">
        <v>41.810563500934258</v>
      </c>
      <c r="K147" s="143">
        <v>41.810563500934258</v>
      </c>
      <c r="L147" s="142">
        <v>122.58494222099418</v>
      </c>
      <c r="M147" s="141">
        <v>2.2239426943489793E-2</v>
      </c>
      <c r="N147" s="140">
        <v>5.4591377647146944E-2</v>
      </c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</row>
    <row r="148" spans="1:219" s="134" customFormat="1" ht="15.75" customHeight="1">
      <c r="A148" s="144">
        <v>46539</v>
      </c>
      <c r="B148" s="144" t="s">
        <v>122</v>
      </c>
      <c r="C148" s="142">
        <v>116.26949689352703</v>
      </c>
      <c r="D148" s="140">
        <v>1.7085338618224588E-2</v>
      </c>
      <c r="E148" s="140">
        <v>1.7678793050954322E-2</v>
      </c>
      <c r="F148" s="140">
        <v>1.6094240224999945E-2</v>
      </c>
      <c r="G148" s="140">
        <v>2.9999999999998916E-3</v>
      </c>
      <c r="H148" s="532">
        <v>6.5000000000000002E-2</v>
      </c>
      <c r="I148" s="533">
        <v>6.5000000000000002E-2</v>
      </c>
      <c r="J148" s="143">
        <v>41.810563500934258</v>
      </c>
      <c r="K148" s="143">
        <v>41.810563500934258</v>
      </c>
      <c r="L148" s="142">
        <v>123.7409900144573</v>
      </c>
      <c r="M148" s="141">
        <v>9.4305856210219474E-3</v>
      </c>
      <c r="N148" s="140">
        <v>4.753499287160845E-2</v>
      </c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</row>
    <row r="149" spans="1:219" s="134" customFormat="1" ht="15.75" customHeight="1">
      <c r="A149" s="144">
        <v>46631</v>
      </c>
      <c r="B149" s="144" t="s">
        <v>123</v>
      </c>
      <c r="C149" s="142">
        <v>111.34777190942104</v>
      </c>
      <c r="D149" s="140">
        <v>1.6094172458464229E-2</v>
      </c>
      <c r="E149" s="140">
        <v>1.7142164121456194E-2</v>
      </c>
      <c r="F149" s="140">
        <v>1.4072162134999733E-2</v>
      </c>
      <c r="G149" s="140">
        <v>3.0000000000001137E-3</v>
      </c>
      <c r="H149" s="532">
        <v>6.5000000000000002E-2</v>
      </c>
      <c r="I149" s="533">
        <v>6.5000000000000002E-2</v>
      </c>
      <c r="J149" s="143">
        <v>41.810563500934258</v>
      </c>
      <c r="K149" s="143">
        <v>41.810563500934258</v>
      </c>
      <c r="L149" s="142">
        <v>124.54044387666411</v>
      </c>
      <c r="M149" s="141">
        <v>6.460703620630559E-3</v>
      </c>
      <c r="N149" s="140">
        <v>4.6267920811478458E-2</v>
      </c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</row>
    <row r="150" spans="1:219" s="134" customFormat="1" ht="15.75" customHeight="1" thickBot="1">
      <c r="A150" s="139">
        <v>46722</v>
      </c>
      <c r="B150" s="139" t="s">
        <v>124</v>
      </c>
      <c r="C150" s="137">
        <v>120.05774085548582</v>
      </c>
      <c r="D150" s="135">
        <v>1.5034864654717151E-2</v>
      </c>
      <c r="E150" s="135">
        <v>1.5034864654717151E-2</v>
      </c>
      <c r="F150" s="135">
        <v>1.2054108080999271E-2</v>
      </c>
      <c r="G150" s="135">
        <v>2.9999999999998916E-3</v>
      </c>
      <c r="H150" s="534">
        <v>6.5000000000000002E-2</v>
      </c>
      <c r="I150" s="535">
        <v>6.5000000000000002E-2</v>
      </c>
      <c r="J150" s="138">
        <v>41.810563500934258</v>
      </c>
      <c r="K150" s="138">
        <v>41.810563500934258</v>
      </c>
      <c r="L150" s="137">
        <v>125.31463096083164</v>
      </c>
      <c r="M150" s="136">
        <v>6.2163507698287379E-3</v>
      </c>
      <c r="N150" s="135">
        <v>4.5002381369940059E-2</v>
      </c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</row>
    <row r="151" spans="1:219" ht="16" thickTop="1">
      <c r="A151" s="144">
        <v>46813</v>
      </c>
      <c r="B151" s="144" t="s">
        <v>125</v>
      </c>
      <c r="C151" s="142">
        <v>113.24086831543185</v>
      </c>
      <c r="D151" s="140">
        <v>1.508118916199952E-2</v>
      </c>
      <c r="E151" s="140">
        <v>1.4302237896930192E-2</v>
      </c>
      <c r="F151" s="140">
        <v>1.508118916199952E-2</v>
      </c>
      <c r="G151" s="140">
        <v>6.0000000000000053E-3</v>
      </c>
      <c r="H151" s="532">
        <v>7.0000000000000007E-2</v>
      </c>
      <c r="I151" s="533">
        <v>6.7500000000000004E-2</v>
      </c>
      <c r="J151" s="143">
        <v>41.210341780380759</v>
      </c>
      <c r="K151" s="143">
        <v>41.076959175813329</v>
      </c>
      <c r="L151" s="142">
        <v>128.10155654103542</v>
      </c>
      <c r="M151" s="141">
        <v>2.2239426943489793E-2</v>
      </c>
      <c r="N151" s="140">
        <v>4.5002381369940059E-2</v>
      </c>
    </row>
    <row r="152" spans="1:219">
      <c r="A152" s="144">
        <v>46905</v>
      </c>
      <c r="B152" s="144" t="s">
        <v>126</v>
      </c>
      <c r="C152" s="142">
        <v>118.37598907773534</v>
      </c>
      <c r="D152" s="140">
        <v>1.6630647587422276E-2</v>
      </c>
      <c r="E152" s="140">
        <v>1.4825018870457285E-2</v>
      </c>
      <c r="F152" s="140">
        <v>1.8117324323999817E-2</v>
      </c>
      <c r="G152" s="140">
        <v>6.0000000000000053E-3</v>
      </c>
      <c r="H152" s="532">
        <v>7.0000000000000007E-2</v>
      </c>
      <c r="I152" s="533">
        <v>7.0000000000000007E-2</v>
      </c>
      <c r="J152" s="143">
        <v>41.410415687231904</v>
      </c>
      <c r="K152" s="143">
        <v>41.277033082664474</v>
      </c>
      <c r="L152" s="142">
        <v>129.30962923818186</v>
      </c>
      <c r="M152" s="141">
        <v>9.4305856210221695E-3</v>
      </c>
      <c r="N152" s="140">
        <v>4.5002381369940059E-2</v>
      </c>
    </row>
    <row r="153" spans="1:219">
      <c r="A153" s="144">
        <v>46997</v>
      </c>
      <c r="B153" s="144" t="s">
        <v>127</v>
      </c>
      <c r="C153" s="142">
        <v>113.70417365851837</v>
      </c>
      <c r="D153" s="140">
        <v>1.8118419824550536E-2</v>
      </c>
      <c r="E153" s="140">
        <v>1.654701221274113E-2</v>
      </c>
      <c r="F153" s="140">
        <v>2.1162540647999828E-2</v>
      </c>
      <c r="G153" s="140">
        <v>5.9999999999997833E-3</v>
      </c>
      <c r="H153" s="532">
        <v>7.0000000000000007E-2</v>
      </c>
      <c r="I153" s="533">
        <v>7.0000000000000007E-2</v>
      </c>
      <c r="J153" s="143">
        <v>41.610489594083049</v>
      </c>
      <c r="K153" s="143">
        <v>41.477106989515619</v>
      </c>
      <c r="L153" s="142">
        <v>130.14506042798334</v>
      </c>
      <c r="M153" s="141">
        <v>6.460703620630337E-3</v>
      </c>
      <c r="N153" s="140">
        <v>4.5002381369939837E-2</v>
      </c>
    </row>
    <row r="154" spans="1:219" ht="16" thickBot="1">
      <c r="A154" s="139">
        <v>47088</v>
      </c>
      <c r="B154" s="139" t="s">
        <v>128</v>
      </c>
      <c r="C154" s="137">
        <v>122.9651629935252</v>
      </c>
      <c r="D154" s="135">
        <v>1.9712740959924036E-2</v>
      </c>
      <c r="E154" s="135">
        <v>1.9712740959924036E-2</v>
      </c>
      <c r="F154" s="135">
        <v>2.4216865295999979E-2</v>
      </c>
      <c r="G154" s="135">
        <v>6.0000000000002274E-3</v>
      </c>
      <c r="H154" s="534">
        <v>7.0000000000000007E-2</v>
      </c>
      <c r="I154" s="535">
        <v>7.0000000000000007E-2</v>
      </c>
      <c r="J154" s="138">
        <v>41.810563500934236</v>
      </c>
      <c r="K154" s="138">
        <v>41.677180896366764</v>
      </c>
      <c r="L154" s="137">
        <v>130.95408777456427</v>
      </c>
      <c r="M154" s="136">
        <v>6.21635076982896E-3</v>
      </c>
      <c r="N154" s="135">
        <v>4.5002381369940059E-2</v>
      </c>
    </row>
    <row r="155" spans="1:219" ht="16" thickTop="1">
      <c r="A155" s="144">
        <v>47178</v>
      </c>
      <c r="B155" s="144" t="s">
        <v>271</v>
      </c>
      <c r="C155" s="142">
        <v>115.81026998180037</v>
      </c>
      <c r="D155" s="140">
        <v>2.2689702972000125E-2</v>
      </c>
      <c r="E155" s="140">
        <v>2.156514499220008E-2</v>
      </c>
      <c r="F155" s="140">
        <v>2.2689702972000125E-2</v>
      </c>
      <c r="G155" s="140">
        <v>4.4999999999997264E-3</v>
      </c>
      <c r="H155" s="532">
        <v>7.0000000000000007E-2</v>
      </c>
      <c r="I155" s="533">
        <v>7.0000000000000007E-2</v>
      </c>
      <c r="J155" s="143">
        <v>41.810563500934236</v>
      </c>
      <c r="K155" s="143">
        <v>41.810563500934236</v>
      </c>
      <c r="L155" s="142">
        <v>130.45392754861717</v>
      </c>
      <c r="M155" s="141">
        <v>-3.8193555806224078E-3</v>
      </c>
      <c r="N155" s="140">
        <v>1.8363328839241744E-2</v>
      </c>
      <c r="O155" s="11"/>
      <c r="P155" s="11"/>
      <c r="Q155" s="11"/>
    </row>
    <row r="156" spans="1:219">
      <c r="A156" s="144">
        <v>47270</v>
      </c>
      <c r="B156" s="144" t="s">
        <v>272</v>
      </c>
      <c r="C156" s="142">
        <v>120.88139531005571</v>
      </c>
      <c r="D156" s="140">
        <v>2.1910356421400046E-2</v>
      </c>
      <c r="E156" s="140">
        <v>2.2328579464305554E-2</v>
      </c>
      <c r="F156" s="140">
        <v>2.1164817729000029E-2</v>
      </c>
      <c r="G156" s="140">
        <v>4.4999999999999485E-3</v>
      </c>
      <c r="H156" s="532">
        <v>7.0000000000000007E-2</v>
      </c>
      <c r="I156" s="533">
        <v>7.0000000000000007E-2</v>
      </c>
      <c r="J156" s="143">
        <v>41.810563500934236</v>
      </c>
      <c r="K156" s="143">
        <v>41.810563500934236</v>
      </c>
      <c r="L156" s="142">
        <v>130.45392754861717</v>
      </c>
      <c r="M156" s="141">
        <v>0</v>
      </c>
      <c r="N156" s="140">
        <v>8.8492892383720267E-3</v>
      </c>
      <c r="O156" s="11"/>
      <c r="P156" s="11"/>
      <c r="Q156" s="11"/>
    </row>
    <row r="157" spans="1:219">
      <c r="A157" s="144">
        <v>47362</v>
      </c>
      <c r="B157" s="144" t="s">
        <v>273</v>
      </c>
      <c r="C157" s="142">
        <v>115.93757448010744</v>
      </c>
      <c r="D157" s="140">
        <v>2.1163520501547683E-2</v>
      </c>
      <c r="E157" s="140">
        <v>2.1951217964782943E-2</v>
      </c>
      <c r="F157" s="140">
        <v>1.9642206171749832E-2</v>
      </c>
      <c r="G157" s="140">
        <v>4.5000000000001705E-3</v>
      </c>
      <c r="H157" s="532">
        <v>7.0000000000000007E-2</v>
      </c>
      <c r="I157" s="533">
        <v>7.0000000000000007E-2</v>
      </c>
      <c r="J157" s="143">
        <v>41.810563500934236</v>
      </c>
      <c r="K157" s="143">
        <v>41.810563500934236</v>
      </c>
      <c r="L157" s="142">
        <v>130.45392754861717</v>
      </c>
      <c r="M157" s="141">
        <v>0</v>
      </c>
      <c r="N157" s="140">
        <v>2.3732527352027244E-3</v>
      </c>
      <c r="O157" s="11"/>
      <c r="P157" s="11"/>
      <c r="Q157" s="11"/>
    </row>
    <row r="158" spans="1:219" ht="16" thickBot="1">
      <c r="A158" s="139">
        <v>47453</v>
      </c>
      <c r="B158" s="139" t="s">
        <v>274</v>
      </c>
      <c r="C158" s="137">
        <v>125.19352106593765</v>
      </c>
      <c r="D158" s="135">
        <v>2.0364825856407087E-2</v>
      </c>
      <c r="E158" s="135">
        <v>2.0364825856407087E-2</v>
      </c>
      <c r="F158" s="135">
        <v>1.8121864910062291E-2</v>
      </c>
      <c r="G158" s="135">
        <v>4.4999999999999485E-3</v>
      </c>
      <c r="H158" s="534">
        <v>7.0000000000000007E-2</v>
      </c>
      <c r="I158" s="535">
        <v>7.0000000000000007E-2</v>
      </c>
      <c r="J158" s="138">
        <v>41.810563500934236</v>
      </c>
      <c r="K158" s="138">
        <v>41.810563500934236</v>
      </c>
      <c r="L158" s="137">
        <v>130.45392754861717</v>
      </c>
      <c r="M158" s="136">
        <v>0</v>
      </c>
      <c r="N158" s="135">
        <v>-3.8193555806224078E-3</v>
      </c>
      <c r="O158" s="11"/>
      <c r="P158" s="11"/>
      <c r="Q158" s="11"/>
    </row>
    <row r="159" spans="1:219" ht="16" thickTop="1">
      <c r="A159" s="461"/>
      <c r="B159" s="221"/>
      <c r="C159" s="458"/>
      <c r="D159" s="11"/>
      <c r="E159" s="11"/>
      <c r="F159" s="11"/>
      <c r="G159" s="11"/>
      <c r="H159" s="460"/>
      <c r="I159" s="11"/>
      <c r="J159" s="460"/>
      <c r="K159" s="459"/>
      <c r="L159" s="458"/>
      <c r="M159" s="11"/>
      <c r="N159" s="11"/>
      <c r="O159" s="11"/>
      <c r="P159" s="11"/>
      <c r="Q159" s="11"/>
    </row>
    <row r="160" spans="1:219">
      <c r="A160" s="133" t="s">
        <v>88</v>
      </c>
      <c r="B160" s="221"/>
      <c r="C160" s="458"/>
      <c r="D160" s="11"/>
      <c r="E160" s="11"/>
      <c r="F160" s="11"/>
      <c r="G160" s="11"/>
      <c r="H160" s="460"/>
      <c r="I160" s="11"/>
      <c r="J160" s="460"/>
      <c r="K160" s="459"/>
      <c r="L160" s="458"/>
      <c r="M160" s="11"/>
      <c r="N160" s="11"/>
      <c r="O160" s="11"/>
      <c r="P160" s="11"/>
      <c r="Q160" s="11"/>
    </row>
  </sheetData>
  <mergeCells count="4">
    <mergeCell ref="L1:N1"/>
    <mergeCell ref="C1:G1"/>
    <mergeCell ref="H1:I1"/>
    <mergeCell ref="J1:K1"/>
  </mergeCells>
  <phoneticPr fontId="117" type="noConversion"/>
  <printOptions horizontalCentered="1" verticalCentered="1"/>
  <pageMargins left="0" right="0" top="0" bottom="0" header="0" footer="0"/>
  <pageSetup paperSize="9" scale="46" orientation="landscape" r:id="rId1"/>
  <headerFooter alignWithMargins="0">
    <oddFooter>&amp;L&amp;1#&amp;"Calibri"&amp;9&amp;K000000Corporativo |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Brazil</vt:lpstr>
      <vt:lpstr>Brazil_Quarterly</vt:lpstr>
      <vt:lpstr>Argentina</vt:lpstr>
      <vt:lpstr>Argentina_Quarterly</vt:lpstr>
      <vt:lpstr>Chile</vt:lpstr>
      <vt:lpstr>Chile_Quarterly</vt:lpstr>
      <vt:lpstr>Colombia</vt:lpstr>
      <vt:lpstr>Colombia_Quarterly</vt:lpstr>
      <vt:lpstr>Mexico</vt:lpstr>
      <vt:lpstr>Mexico_Quarterly</vt:lpstr>
      <vt:lpstr>Peru</vt:lpstr>
      <vt:lpstr>Peru_Quarterly</vt:lpstr>
      <vt:lpstr>Paraguay</vt:lpstr>
      <vt:lpstr>Paraguay_Quarterly</vt:lpstr>
      <vt:lpstr>Uruguay</vt:lpstr>
      <vt:lpstr>Uruguay_Quarterly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2026-07-07T18:33:33Z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